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30" activeTab="0"/>
  </bookViews>
  <sheets>
    <sheet name="Бюджет" sheetId="1" r:id="rId1"/>
    <sheet name="Лист1" sheetId="2" r:id="rId2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<sst xmlns="http://schemas.openxmlformats.org/spreadsheetml/2006/main" count="1105" uniqueCount="192">
  <si>
    <t>Наименование кода</t>
  </si>
  <si>
    <t xml:space="preserve">по ведомственной структуре расходов </t>
  </si>
  <si>
    <t>Уличное освещение</t>
  </si>
  <si>
    <t>Приложение 3</t>
  </si>
  <si>
    <t>925</t>
  </si>
  <si>
    <t>244</t>
  </si>
  <si>
    <t>Мероприятия в сфере культуры и кинематографии</t>
  </si>
  <si>
    <t>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</si>
  <si>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</si>
  <si>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Глава муниципального образования</t>
  </si>
  <si>
    <t>121</t>
  </si>
  <si>
    <t>122</t>
  </si>
  <si>
    <t>242</t>
  </si>
  <si>
    <t>Выполнение других обязательств муниципального образования</t>
  </si>
  <si>
    <t>Иные межбюджетные трансферты</t>
  </si>
  <si>
    <t>540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</si>
  <si>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</si>
  <si>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</si>
  <si>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поселений</t>
  </si>
  <si>
    <t>Расходы, связанные с исполнением судебных актов по искам к муниципальному образованию (казне)</t>
  </si>
  <si>
    <t>Реализация мероприятий по содействию занятости населения</t>
  </si>
  <si>
    <t>Капитальный ремонт муниципального жилищного фонда</t>
  </si>
  <si>
    <t>Содержание улично-дорожной сети</t>
  </si>
  <si>
    <t>Иные пенсии, социальные доплаты к пенсиям</t>
  </si>
  <si>
    <t>312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</si>
  <si>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</si>
  <si>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</si>
  <si>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</si>
  <si>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</si>
  <si>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</si>
  <si>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853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</si>
  <si>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</si>
  <si>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</si>
  <si>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</si>
  <si>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</si>
  <si>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Пенсионное обеспечение муниципальных служащих</t>
  </si>
  <si>
    <t>Спортивные мероприятия</t>
  </si>
  <si>
    <t>Исполнение судебных актов Российской Федерации и мировых соглашений по возмещению причиненного вреда</t>
  </si>
  <si>
    <t>831</t>
  </si>
  <si>
    <t>Руководство и управление в сфере установленных функций органов местного самоуправления (центральный аппарат)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</si>
  <si>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</si>
  <si>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</si>
  <si>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852</t>
  </si>
  <si>
    <t>Резервный фонд администрации муниципального образования</t>
  </si>
  <si>
    <t>Межбюджетные трансферты бюджетам муниципальных районов из бюджетов поселений на осуществление полномочий по составлению проекта бюджета поселения, осуществление контроля за его исполнением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</si>
  <si>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</si>
  <si>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</si>
  <si>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Муниципальная программа "Формирование современной городской среды на территории мунциипального образования сельского "Пажга" на 2018-2022 годы"</t>
  </si>
  <si>
    <t>Поддержка муниципальных программ формирования современной городской среды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</si>
  <si>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</si>
  <si>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</si>
  <si>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</si>
  <si>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</si>
  <si>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Прочая закупка товаров, работ и услуг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</si>
  <si>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</si>
  <si>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Другие общегосударственные вопросы</t>
  </si>
  <si>
    <t>01.13</t>
  </si>
  <si>
    <t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 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</t>
  </si>
  <si>
    <t>Иные межбюджетные трансферты за счет Грантов, полученных из Республиканского бюджета Республики Коми</t>
  </si>
  <si>
    <t>03.09</t>
  </si>
  <si>
    <t>Дорожное хозяйство (дорожные фонды)</t>
  </si>
  <si>
    <t>04.09</t>
  </si>
  <si>
    <t>Жилищное хозяйство</t>
  </si>
  <si>
    <t>05.01</t>
  </si>
  <si>
    <t>Благоустройство</t>
  </si>
  <si>
    <t>05.03</t>
  </si>
  <si>
    <t>Муниципальная программа "Реализация проекта "Народный бюджет" на территории сельского поселения "Пажга" на 2019-2021 годы"</t>
  </si>
  <si>
    <t>Реализация проекта "Народный бюджет" в сфере благоустройства территорий</t>
  </si>
  <si>
    <t>Муниципальная программа «Содействие занятости населения на территории сельского поселения «Пажга» на 2019-2021 годы</t>
  </si>
  <si>
    <t>Реализация народного проекта в сфере занятости населения</t>
  </si>
  <si>
    <t>Культура</t>
  </si>
  <si>
    <t>08.01</t>
  </si>
  <si>
    <t>Пенсионное обеспечение</t>
  </si>
  <si>
    <t>10.01</t>
  </si>
  <si>
    <t>Физическая культура</t>
  </si>
  <si>
    <t>11.01</t>
  </si>
  <si>
    <t>Расходы бюджета сельского поселения "Пажга" за 2019 год</t>
  </si>
  <si>
    <t>Расходы всего:</t>
  </si>
  <si>
    <t>Утверждено</t>
  </si>
  <si>
    <t>Доля</t>
  </si>
  <si>
    <t>Общегосударственные вопросы</t>
  </si>
  <si>
    <t>01.00</t>
  </si>
  <si>
    <t>Национальная безопастность  и правоохранительная деятельность</t>
  </si>
  <si>
    <t>ГО и ЧС</t>
  </si>
  <si>
    <t>03.00</t>
  </si>
  <si>
    <t>Национальная экономика</t>
  </si>
  <si>
    <t>04.00</t>
  </si>
  <si>
    <t>Жилищно-коммунальное хозяйство</t>
  </si>
  <si>
    <t>Культура и кинематография</t>
  </si>
  <si>
    <t>08.00</t>
  </si>
  <si>
    <t>Социальная политика</t>
  </si>
  <si>
    <t>10.00</t>
  </si>
  <si>
    <t>Физическая культура и спорт</t>
  </si>
  <si>
    <t>11.00</t>
  </si>
  <si>
    <t>05.00</t>
  </si>
  <si>
    <t>исполнено</t>
  </si>
  <si>
    <t>КБК</t>
  </si>
  <si>
    <t>тыс.руб.</t>
  </si>
  <si>
    <t>%</t>
  </si>
  <si>
    <t>отклонение</t>
  </si>
  <si>
    <t>Исполнение</t>
  </si>
  <si>
    <t>ВСЕГО</t>
  </si>
  <si>
    <t/>
  </si>
  <si>
    <t>АДМИНИСТРАЦИЯ СЕЛЬСКОГО ПОСЕЛЕНИЯ "ПАЖГА"</t>
  </si>
  <si>
    <t>ОБЩЕГОСУДАРСТВЕННЫЕ ВОПРОСЫ</t>
  </si>
  <si>
    <t>01</t>
  </si>
  <si>
    <t>02</t>
  </si>
  <si>
    <t>99 0 00 00000</t>
  </si>
  <si>
    <t>99 0 00 00100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</si>
  <si>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</si>
  <si>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</si>
  <si>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</si>
  <si>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99 0 00 00130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</si>
  <si>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</si>
  <si>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</si>
  <si>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</si>
  <si>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</si>
  <si>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</si>
  <si>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</si>
  <si>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Российской Федерации по государственной регистрации актов гражданского состояния</t>
  </si>
  <si>
    <t>99 0 00 59300</t>
  </si>
  <si>
    <t>99 0 00 73150</t>
  </si>
  <si>
    <t>Резервные фонды</t>
  </si>
  <si>
    <t>11</t>
  </si>
  <si>
    <t>99 0 00 00220</t>
  </si>
  <si>
    <t>13</t>
  </si>
  <si>
    <t>99 0 00 00260</t>
  </si>
  <si>
    <t>99 0 00 00270</t>
  </si>
  <si>
    <t>99 0 00 63010</t>
  </si>
  <si>
    <t>Межбюджетные трансферты</t>
  </si>
  <si>
    <t>500</t>
  </si>
  <si>
    <t>99 0 00 63020</t>
  </si>
  <si>
    <t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 контрактной системе в сфере закупок товаров, работ, услуг для обеспечения государ"</t>
  </si>
  <si>
    <t>99 0 00 63030</t>
  </si>
  <si>
    <t>НАЦИОНАЛЬНАЯ БЕЗОПАСНОСТЬ И ПРАВООХРАНИТЕЛЬНАЯ ДЕЯТЕЛЬНОСТЬ</t>
  </si>
  <si>
    <t>03</t>
  </si>
  <si>
    <t>09</t>
  </si>
  <si>
    <t>99 0 00 64050</t>
  </si>
  <si>
    <t>НАЦИОНАЛЬНАЯ ЭКОНОМИКА</t>
  </si>
  <si>
    <t>99 0 00 64020</t>
  </si>
  <si>
    <t>ЖИЛИЩНО-КОММУНАЛЬНОЕ ХОЗЯЙСТВО</t>
  </si>
  <si>
    <t>05</t>
  </si>
  <si>
    <t>99 0 00 02100</t>
  </si>
  <si>
    <t>Мероприятия в области жилищного хозяйства</t>
  </si>
  <si>
    <t>99 0 00 02110</t>
  </si>
  <si>
    <t>24 0 00 00000</t>
  </si>
  <si>
    <t>24 0 F2 55550</t>
  </si>
  <si>
    <t>99 0 00 02070</t>
  </si>
  <si>
    <t>99 0 00 02300</t>
  </si>
  <si>
    <t>Организация и содержание мест захоронения</t>
  </si>
  <si>
    <t>99 0 00 02320</t>
  </si>
  <si>
    <t>Прочие мероприятия по благоустройству сельских поселений</t>
  </si>
  <si>
    <t>99 0 00 02330</t>
  </si>
  <si>
    <t>99 0 00 64040</t>
  </si>
  <si>
    <t>КУЛЬТУРА, КИНЕМАТОГРАФИЯ</t>
  </si>
  <si>
    <t>08</t>
  </si>
  <si>
    <t>99 0 00 03130</t>
  </si>
  <si>
    <t>СОЦИАЛЬНАЯ ПОЛИТИКА</t>
  </si>
  <si>
    <t>10</t>
  </si>
  <si>
    <t>99 0 00 03400</t>
  </si>
  <si>
    <t>Социальное обеспечение и иные выплаты населению</t>
  </si>
  <si>
    <t>300</t>
  </si>
  <si>
    <t>ФИЗИЧЕСКАЯ КУЛЬТУРА И СПОРТ</t>
  </si>
  <si>
    <t>99 0 00 03310</t>
  </si>
  <si>
    <t>Реализация народных проектов в сфере физической культуры и спорта, прошедших отбор в расках проекта "Народный бюджет"</t>
  </si>
  <si>
    <t>99 0 00 S2500</t>
  </si>
  <si>
    <t>Наименование</t>
  </si>
  <si>
    <t>Мин</t>
  </si>
  <si>
    <t>Рз</t>
  </si>
  <si>
    <t>ПР</t>
  </si>
  <si>
    <t>ЦСР</t>
  </si>
  <si>
    <t>ВР</t>
  </si>
  <si>
    <t>Сумма (тыс. рублей)</t>
  </si>
  <si>
    <t>1</t>
  </si>
  <si>
    <t>2</t>
  </si>
  <si>
    <t>3</t>
  </si>
  <si>
    <t>4</t>
  </si>
  <si>
    <t>5</t>
  </si>
  <si>
    <t>6</t>
  </si>
  <si>
    <t>7</t>
  </si>
  <si>
    <t>Приложение 2</t>
  </si>
  <si>
    <t>Закупка энергетических ресурсов</t>
  </si>
  <si>
    <t>07</t>
  </si>
  <si>
    <t>99 0 00 00200</t>
  </si>
  <si>
    <t>Обеспечение проведения выборов и референдумов</t>
  </si>
  <si>
    <t>Проведение выборов и референдумов в органы местного самоуправления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</si>
  <si>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</si>
  <si>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</si>
  <si>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99 0 00 02010</t>
  </si>
  <si>
    <t>99 0 00 S2300</t>
  </si>
  <si>
    <t>Реализация народных проектов в сфере благоустройства, прошедших отбор в рамках проекта "Народный бюджет"</t>
  </si>
  <si>
    <t>Расходы бюджета сельского поселения "Пажга" за 2021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</si>
</sst>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?"/>
    <numFmt numFmtId="177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175" fontId="3" fillId="0" borderId="10" xfId="0" applyNumberFormat="1" applyFont="1" applyBorder="1" applyAlignment="1" applyProtection="1">
      <alignment horizontal="right" wrapText="1"/>
      <protection/>
    </xf>
    <xf numFmtId="175" fontId="3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175" fontId="4" fillId="0" borderId="10" xfId="0" applyNumberFormat="1" applyFont="1" applyBorder="1" applyAlignment="1" applyProtection="1">
      <alignment horizontal="right" wrapText="1"/>
      <protection/>
    </xf>
    <xf numFmtId="175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5" fontId="4" fillId="0" borderId="10" xfId="0" applyNumberFormat="1" applyFont="1" applyBorder="1" applyAlignment="1" applyProtection="1">
      <alignment horizontal="right" vertical="center" wrapText="1"/>
      <protection/>
    </xf>
    <xf numFmtId="175" fontId="4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5" fontId="3" fillId="0" borderId="10" xfId="0" applyNumberFormat="1" applyFont="1" applyBorder="1" applyAlignment="1" applyProtection="1">
      <alignment horizontal="right" vertical="center" wrapText="1"/>
      <protection/>
    </xf>
    <xf numFmtId="175" fontId="3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wrapText="1"/>
      <protection/>
    </xf>
    <xf numFmtId="2" fontId="3" fillId="0" borderId="10" xfId="0" applyNumberFormat="1" applyFont="1" applyBorder="1" applyAlignment="1" applyProtection="1">
      <alignment horizont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5" fontId="3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center" vertical="top" wrapText="1"/>
    </xf>
    <xf numFmtId="174" fontId="40" fillId="33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174" fontId="40" fillId="0" borderId="11" xfId="0" applyNumberFormat="1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4"/>
  <sheetViews>
    <sheetView showGridLines="0" tabSelected="1" zoomScale="120" zoomScaleNormal="120" zoomScalePageLayoutView="0" workbookViewId="0" topLeftCell="A104">
      <selection activeCell="A2" sqref="A2:G136"/>
    </sheetView>
  </sheetViews>
  <sheetFormatPr defaultColWidth="9.140625" defaultRowHeight="12.75" outlineLevelRow="2"/>
  <cols>
    <col min="1" max="1" width="48.00390625" style="28" customWidth="1"/>
    <col min="2" max="3" width="4.28125" style="22" customWidth="1"/>
    <col min="4" max="4" width="4.28125" style="26" customWidth="1"/>
    <col min="5" max="5" width="11.00390625" style="22" bestFit="1" customWidth="1"/>
    <col min="6" max="6" width="3.57421875" style="22" bestFit="1" customWidth="1"/>
    <col min="7" max="16384" width="9.140625" style="22" customWidth="1"/>
  </cols>
  <sheetData>
    <row r="1" spans="1:7" ht="11.25" hidden="1">
      <c r="A1" s="48" t="s">
        <v>180</v>
      </c>
      <c r="B1" s="48"/>
      <c r="C1" s="48"/>
      <c r="D1" s="48"/>
      <c r="E1" s="48"/>
      <c r="F1" s="48"/>
      <c r="G1" s="48"/>
    </row>
    <row r="2" spans="1:7" ht="11.25">
      <c r="A2" s="49" t="s">
        <v>191</v>
      </c>
      <c r="B2" s="49"/>
      <c r="C2" s="49"/>
      <c r="D2" s="49"/>
      <c r="E2" s="49"/>
      <c r="F2" s="49"/>
      <c r="G2" s="49"/>
    </row>
    <row r="3" spans="1:7" ht="11.25">
      <c r="A3" s="49" t="s">
        <v>1</v>
      </c>
      <c r="B3" s="49"/>
      <c r="C3" s="49"/>
      <c r="D3" s="49"/>
      <c r="E3" s="49"/>
      <c r="F3" s="49"/>
      <c r="G3" s="49"/>
    </row>
    <row r="4" spans="1:5" ht="11.25">
      <c r="A4" s="49"/>
      <c r="B4" s="49"/>
      <c r="C4" s="49"/>
      <c r="D4" s="49"/>
      <c r="E4" s="49"/>
    </row>
    <row r="5" spans="1:7" ht="15.75" customHeight="1">
      <c r="A5" s="47" t="s">
        <v>166</v>
      </c>
      <c r="B5" s="47" t="s">
        <v>167</v>
      </c>
      <c r="C5" s="47" t="s">
        <v>168</v>
      </c>
      <c r="D5" s="47" t="s">
        <v>169</v>
      </c>
      <c r="E5" s="47" t="s">
        <v>170</v>
      </c>
      <c r="F5" s="47" t="s">
        <v>171</v>
      </c>
      <c r="G5" s="50" t="s">
        <v>172</v>
      </c>
    </row>
    <row r="6" spans="1:7" ht="11.25">
      <c r="A6" s="47" t="s">
        <v>102</v>
      </c>
      <c r="B6" s="47" t="s">
        <v>102</v>
      </c>
      <c r="C6" s="47" t="s">
        <v>102</v>
      </c>
      <c r="D6" s="47" t="s">
        <v>102</v>
      </c>
      <c r="E6" s="47" t="s">
        <v>102</v>
      </c>
      <c r="F6" s="47" t="s">
        <v>102</v>
      </c>
      <c r="G6" s="51"/>
    </row>
    <row r="7" spans="1:7" ht="11.25">
      <c r="A7" s="33" t="s">
        <v>173</v>
      </c>
      <c r="B7" s="33" t="s">
        <v>174</v>
      </c>
      <c r="C7" s="33" t="s">
        <v>175</v>
      </c>
      <c r="D7" s="33" t="s">
        <v>176</v>
      </c>
      <c r="E7" s="33" t="s">
        <v>177</v>
      </c>
      <c r="F7" s="33" t="s">
        <v>178</v>
      </c>
      <c r="G7" s="33" t="s">
        <v>179</v>
      </c>
    </row>
    <row r="8" spans="1:7" ht="11.25">
      <c r="A8" s="34" t="s">
        <v>101</v>
      </c>
      <c r="B8" s="35" t="s">
        <v>102</v>
      </c>
      <c r="C8" s="33" t="s">
        <v>102</v>
      </c>
      <c r="D8" s="33" t="s">
        <v>102</v>
      </c>
      <c r="E8" s="35" t="s">
        <v>102</v>
      </c>
      <c r="F8" s="35" t="s">
        <v>102</v>
      </c>
      <c r="G8" s="36">
        <f>G9</f>
        <v>13793.2</v>
      </c>
    </row>
    <row r="9" spans="1:7" ht="21" outlineLevel="1">
      <c r="A9" s="37" t="s">
        <v>103</v>
      </c>
      <c r="B9" s="38" t="s">
        <v>4</v>
      </c>
      <c r="C9" s="38" t="s">
        <v>102</v>
      </c>
      <c r="D9" s="38" t="s">
        <v>102</v>
      </c>
      <c r="E9" s="39" t="s">
        <v>102</v>
      </c>
      <c r="F9" s="39" t="s">
        <v>102</v>
      </c>
      <c r="G9" s="40">
        <f>G10</f>
        <v>13793.2</v>
      </c>
    </row>
    <row r="10" spans="1:7" ht="11.25" outlineLevel="2">
      <c r="A10" s="39" t="s">
        <v>104</v>
      </c>
      <c r="B10" s="33" t="s">
        <v>4</v>
      </c>
      <c r="C10" s="38" t="s">
        <v>105</v>
      </c>
      <c r="D10" s="38" t="s">
        <v>102</v>
      </c>
      <c r="E10" s="39" t="s">
        <v>102</v>
      </c>
      <c r="F10" s="39" t="s">
        <v>102</v>
      </c>
      <c r="G10" s="36">
        <f>G11+G18+G55+G72+G78+G85+G93+G120+G126+G132+G48</f>
        <v>13793.2</v>
      </c>
    </row>
    <row r="11" spans="1:7" ht="21" outlineLevel="2">
      <c r="A11" s="39" t="s">
        <v>49</v>
      </c>
      <c r="B11" s="33" t="s">
        <v>4</v>
      </c>
      <c r="C11" s="38" t="s">
        <v>105</v>
      </c>
      <c r="D11" s="38" t="s">
        <v>106</v>
      </c>
      <c r="E11" s="39" t="s">
        <v>102</v>
      </c>
      <c r="F11" s="39" t="s">
        <v>102</v>
      </c>
      <c r="G11" s="36">
        <f>G12</f>
        <v>974.5999999999999</v>
      </c>
    </row>
    <row r="12" spans="1:7" ht="11.25" outlineLevel="2">
      <c r="A12" s="41" t="s">
        <v>8</v>
      </c>
      <c r="B12" s="33" t="s">
        <v>4</v>
      </c>
      <c r="C12" s="38" t="s">
        <v>105</v>
      </c>
      <c r="D12" s="38" t="s">
        <v>106</v>
      </c>
      <c r="E12" s="33" t="s">
        <v>107</v>
      </c>
      <c r="F12" s="33" t="s">
        <v>102</v>
      </c>
      <c r="G12" s="36">
        <f>G13</f>
        <v>974.5999999999999</v>
      </c>
    </row>
    <row r="13" spans="1:7" ht="11.25" outlineLevel="2">
      <c r="A13" s="39" t="s">
        <v>9</v>
      </c>
      <c r="B13" s="38" t="s">
        <v>4</v>
      </c>
      <c r="C13" s="38" t="s">
        <v>105</v>
      </c>
      <c r="D13" s="38" t="s">
        <v>106</v>
      </c>
      <c r="E13" s="38" t="s">
        <v>108</v>
      </c>
      <c r="F13" s="38" t="s">
        <v>102</v>
      </c>
      <c r="G13" s="40">
        <f>G14</f>
        <v>974.5999999999999</v>
      </c>
    </row>
    <row r="14" spans="1:7" ht="45" outlineLevel="2">
      <c r="A14" s="42" t="s">
        <v>109</v>
      </c>
      <c r="B14" s="43" t="s">
        <v>4</v>
      </c>
      <c r="C14" s="43" t="s">
        <v>105</v>
      </c>
      <c r="D14" s="43" t="s">
        <v>106</v>
      </c>
      <c r="E14" s="43" t="s">
        <v>108</v>
      </c>
      <c r="F14" s="43" t="s">
        <v>110</v>
      </c>
      <c r="G14" s="44">
        <f>G15+G17</f>
        <v>974.5999999999999</v>
      </c>
    </row>
    <row r="15" spans="1:7" ht="11.25" outlineLevel="2">
      <c r="A15" s="42" t="s">
        <v>25</v>
      </c>
      <c r="B15" s="43" t="s">
        <v>4</v>
      </c>
      <c r="C15" s="43" t="s">
        <v>105</v>
      </c>
      <c r="D15" s="43" t="s">
        <v>106</v>
      </c>
      <c r="E15" s="43" t="s">
        <v>108</v>
      </c>
      <c r="F15" s="43" t="s">
        <v>10</v>
      </c>
      <c r="G15" s="44">
        <v>766.4</v>
      </c>
    </row>
    <row r="16" spans="1:7" ht="22.5" hidden="1" outlineLevel="2">
      <c r="A16" s="42" t="s">
        <v>28</v>
      </c>
      <c r="B16" s="43" t="s">
        <v>4</v>
      </c>
      <c r="C16" s="43" t="s">
        <v>105</v>
      </c>
      <c r="D16" s="43" t="s">
        <v>106</v>
      </c>
      <c r="E16" s="43" t="s">
        <v>108</v>
      </c>
      <c r="F16" s="43" t="s">
        <v>11</v>
      </c>
      <c r="G16" s="44"/>
    </row>
    <row r="17" spans="1:13" s="25" customFormat="1" ht="33.75" outlineLevel="2">
      <c r="A17" s="42" t="s">
        <v>26</v>
      </c>
      <c r="B17" s="43" t="s">
        <v>4</v>
      </c>
      <c r="C17" s="43" t="s">
        <v>105</v>
      </c>
      <c r="D17" s="43" t="s">
        <v>106</v>
      </c>
      <c r="E17" s="43" t="s">
        <v>108</v>
      </c>
      <c r="F17" s="43" t="s">
        <v>27</v>
      </c>
      <c r="G17" s="44">
        <v>208.2</v>
      </c>
      <c r="H17" s="24"/>
      <c r="I17" s="24"/>
      <c r="J17" s="24"/>
      <c r="K17" s="24"/>
      <c r="L17" s="24"/>
      <c r="M17" s="24"/>
    </row>
    <row r="18" spans="1:13" s="25" customFormat="1" ht="31.5" outlineLevel="2">
      <c r="A18" s="39" t="s">
        <v>51</v>
      </c>
      <c r="B18" s="33" t="s">
        <v>4</v>
      </c>
      <c r="C18" s="38" t="s">
        <v>105</v>
      </c>
      <c r="D18" s="38" t="s">
        <v>111</v>
      </c>
      <c r="E18" s="39" t="s">
        <v>102</v>
      </c>
      <c r="F18" s="39" t="s">
        <v>102</v>
      </c>
      <c r="G18" s="36">
        <f>G19</f>
        <v>5209.8</v>
      </c>
      <c r="H18" s="24"/>
      <c r="I18" s="24"/>
      <c r="J18" s="24"/>
      <c r="K18" s="24"/>
      <c r="L18" s="24"/>
      <c r="M18" s="24"/>
    </row>
    <row r="19" spans="1:13" s="25" customFormat="1" ht="11.25" outlineLevel="2">
      <c r="A19" s="41" t="s">
        <v>8</v>
      </c>
      <c r="B19" s="33" t="s">
        <v>4</v>
      </c>
      <c r="C19" s="38" t="s">
        <v>105</v>
      </c>
      <c r="D19" s="38" t="s">
        <v>111</v>
      </c>
      <c r="E19" s="33" t="s">
        <v>107</v>
      </c>
      <c r="F19" s="33" t="s">
        <v>102</v>
      </c>
      <c r="G19" s="36">
        <f>G20+G31+G38+G42</f>
        <v>5209.8</v>
      </c>
      <c r="H19" s="24"/>
      <c r="I19" s="24"/>
      <c r="J19" s="24"/>
      <c r="K19" s="24"/>
      <c r="L19" s="24"/>
      <c r="M19" s="24"/>
    </row>
    <row r="20" spans="1:13" s="25" customFormat="1" ht="21" outlineLevel="2">
      <c r="A20" s="39" t="s">
        <v>39</v>
      </c>
      <c r="B20" s="38" t="s">
        <v>4</v>
      </c>
      <c r="C20" s="38" t="s">
        <v>105</v>
      </c>
      <c r="D20" s="38" t="s">
        <v>111</v>
      </c>
      <c r="E20" s="38" t="s">
        <v>112</v>
      </c>
      <c r="F20" s="38" t="s">
        <v>102</v>
      </c>
      <c r="G20" s="40">
        <f>G21+G25+G29</f>
        <v>4697.8</v>
      </c>
      <c r="H20" s="24"/>
      <c r="I20" s="24"/>
      <c r="J20" s="24"/>
      <c r="K20" s="24"/>
      <c r="L20" s="24"/>
      <c r="M20" s="24"/>
    </row>
    <row r="21" spans="1:7" ht="45" outlineLevel="2">
      <c r="A21" s="42" t="s">
        <v>109</v>
      </c>
      <c r="B21" s="43" t="s">
        <v>4</v>
      </c>
      <c r="C21" s="43" t="s">
        <v>105</v>
      </c>
      <c r="D21" s="43" t="s">
        <v>111</v>
      </c>
      <c r="E21" s="43" t="s">
        <v>112</v>
      </c>
      <c r="F21" s="43" t="s">
        <v>110</v>
      </c>
      <c r="G21" s="44">
        <f>G22+G23+G24</f>
        <v>3906.2</v>
      </c>
    </row>
    <row r="22" spans="1:7" ht="11.25" outlineLevel="2">
      <c r="A22" s="42" t="s">
        <v>25</v>
      </c>
      <c r="B22" s="43" t="s">
        <v>4</v>
      </c>
      <c r="C22" s="43" t="s">
        <v>105</v>
      </c>
      <c r="D22" s="43" t="s">
        <v>111</v>
      </c>
      <c r="E22" s="43" t="s">
        <v>112</v>
      </c>
      <c r="F22" s="43" t="s">
        <v>10</v>
      </c>
      <c r="G22" s="44">
        <v>3020</v>
      </c>
    </row>
    <row r="23" spans="1:7" ht="22.5" outlineLevel="1">
      <c r="A23" s="42" t="s">
        <v>28</v>
      </c>
      <c r="B23" s="43" t="s">
        <v>4</v>
      </c>
      <c r="C23" s="43" t="s">
        <v>105</v>
      </c>
      <c r="D23" s="43" t="s">
        <v>111</v>
      </c>
      <c r="E23" s="43" t="s">
        <v>112</v>
      </c>
      <c r="F23" s="43" t="s">
        <v>11</v>
      </c>
      <c r="G23" s="44">
        <v>58.7</v>
      </c>
    </row>
    <row r="24" spans="1:7" ht="33.75" outlineLevel="1">
      <c r="A24" s="42" t="s">
        <v>26</v>
      </c>
      <c r="B24" s="43" t="s">
        <v>4</v>
      </c>
      <c r="C24" s="43" t="s">
        <v>105</v>
      </c>
      <c r="D24" s="43" t="s">
        <v>111</v>
      </c>
      <c r="E24" s="43" t="s">
        <v>112</v>
      </c>
      <c r="F24" s="43" t="s">
        <v>27</v>
      </c>
      <c r="G24" s="44">
        <v>827.5</v>
      </c>
    </row>
    <row r="25" spans="1:7" ht="22.5" outlineLevel="1">
      <c r="A25" s="42" t="s">
        <v>113</v>
      </c>
      <c r="B25" s="43" t="s">
        <v>4</v>
      </c>
      <c r="C25" s="43" t="s">
        <v>105</v>
      </c>
      <c r="D25" s="43" t="s">
        <v>111</v>
      </c>
      <c r="E25" s="43" t="s">
        <v>112</v>
      </c>
      <c r="F25" s="43" t="s">
        <v>114</v>
      </c>
      <c r="G25" s="44">
        <f>SUM(G26:G28)</f>
        <v>789.8</v>
      </c>
    </row>
    <row r="26" spans="1:7" ht="22.5" outlineLevel="1">
      <c r="A26" s="42" t="s">
        <v>40</v>
      </c>
      <c r="B26" s="43" t="s">
        <v>4</v>
      </c>
      <c r="C26" s="43" t="s">
        <v>105</v>
      </c>
      <c r="D26" s="43" t="s">
        <v>111</v>
      </c>
      <c r="E26" s="43" t="s">
        <v>112</v>
      </c>
      <c r="F26" s="43" t="s">
        <v>12</v>
      </c>
      <c r="G26" s="44">
        <v>281.8</v>
      </c>
    </row>
    <row r="27" spans="1:7" ht="11.25" outlineLevel="1">
      <c r="A27" s="42" t="s">
        <v>53</v>
      </c>
      <c r="B27" s="43" t="s">
        <v>4</v>
      </c>
      <c r="C27" s="43" t="s">
        <v>105</v>
      </c>
      <c r="D27" s="43" t="s">
        <v>111</v>
      </c>
      <c r="E27" s="43" t="s">
        <v>112</v>
      </c>
      <c r="F27" s="43" t="s">
        <v>5</v>
      </c>
      <c r="G27" s="44">
        <v>230.1</v>
      </c>
    </row>
    <row r="28" spans="1:7" ht="11.25" outlineLevel="1">
      <c r="A28" s="42" t="s">
        <v>181</v>
      </c>
      <c r="B28" s="43" t="s">
        <v>4</v>
      </c>
      <c r="C28" s="43" t="s">
        <v>105</v>
      </c>
      <c r="D28" s="43" t="s">
        <v>111</v>
      </c>
      <c r="E28" s="43" t="s">
        <v>112</v>
      </c>
      <c r="F28" s="43">
        <v>247</v>
      </c>
      <c r="G28" s="44">
        <v>277.9</v>
      </c>
    </row>
    <row r="29" spans="1:7" ht="11.25" outlineLevel="1">
      <c r="A29" s="42" t="s">
        <v>115</v>
      </c>
      <c r="B29" s="43" t="s">
        <v>4</v>
      </c>
      <c r="C29" s="43" t="s">
        <v>105</v>
      </c>
      <c r="D29" s="43" t="s">
        <v>111</v>
      </c>
      <c r="E29" s="43" t="s">
        <v>112</v>
      </c>
      <c r="F29" s="43" t="s">
        <v>116</v>
      </c>
      <c r="G29" s="44">
        <v>1.8</v>
      </c>
    </row>
    <row r="30" spans="1:7" ht="11.25" outlineLevel="1">
      <c r="A30" s="42" t="s">
        <v>41</v>
      </c>
      <c r="B30" s="43" t="s">
        <v>4</v>
      </c>
      <c r="C30" s="43" t="s">
        <v>105</v>
      </c>
      <c r="D30" s="43" t="s">
        <v>111</v>
      </c>
      <c r="E30" s="43" t="s">
        <v>112</v>
      </c>
      <c r="F30" s="43" t="s">
        <v>42</v>
      </c>
      <c r="G30" s="44">
        <v>1.8</v>
      </c>
    </row>
    <row r="31" spans="1:7" ht="31.5" outlineLevel="1">
      <c r="A31" s="39" t="s">
        <v>117</v>
      </c>
      <c r="B31" s="38" t="s">
        <v>4</v>
      </c>
      <c r="C31" s="38" t="s">
        <v>105</v>
      </c>
      <c r="D31" s="38" t="s">
        <v>111</v>
      </c>
      <c r="E31" s="38" t="s">
        <v>118</v>
      </c>
      <c r="F31" s="38" t="s">
        <v>102</v>
      </c>
      <c r="G31" s="40">
        <f>G32+G35</f>
        <v>464</v>
      </c>
    </row>
    <row r="32" spans="1:7" ht="45" outlineLevel="1">
      <c r="A32" s="42" t="s">
        <v>109</v>
      </c>
      <c r="B32" s="43" t="s">
        <v>4</v>
      </c>
      <c r="C32" s="43" t="s">
        <v>105</v>
      </c>
      <c r="D32" s="43" t="s">
        <v>111</v>
      </c>
      <c r="E32" s="43" t="s">
        <v>118</v>
      </c>
      <c r="F32" s="43" t="s">
        <v>110</v>
      </c>
      <c r="G32" s="44">
        <f>G33+G34</f>
        <v>427</v>
      </c>
    </row>
    <row r="33" spans="1:7" ht="11.25" outlineLevel="1">
      <c r="A33" s="42" t="s">
        <v>25</v>
      </c>
      <c r="B33" s="43" t="s">
        <v>4</v>
      </c>
      <c r="C33" s="43" t="s">
        <v>105</v>
      </c>
      <c r="D33" s="43" t="s">
        <v>111</v>
      </c>
      <c r="E33" s="43" t="s">
        <v>118</v>
      </c>
      <c r="F33" s="43" t="s">
        <v>10</v>
      </c>
      <c r="G33" s="44">
        <v>328.9</v>
      </c>
    </row>
    <row r="34" spans="1:7" ht="33.75" outlineLevel="2">
      <c r="A34" s="42" t="s">
        <v>26</v>
      </c>
      <c r="B34" s="43" t="s">
        <v>4</v>
      </c>
      <c r="C34" s="43" t="s">
        <v>105</v>
      </c>
      <c r="D34" s="43" t="s">
        <v>111</v>
      </c>
      <c r="E34" s="43" t="s">
        <v>118</v>
      </c>
      <c r="F34" s="43" t="s">
        <v>27</v>
      </c>
      <c r="G34" s="44">
        <v>98.1</v>
      </c>
    </row>
    <row r="35" spans="1:7" ht="22.5" outlineLevel="2">
      <c r="A35" s="42" t="s">
        <v>113</v>
      </c>
      <c r="B35" s="43" t="s">
        <v>4</v>
      </c>
      <c r="C35" s="43" t="s">
        <v>105</v>
      </c>
      <c r="D35" s="43" t="s">
        <v>111</v>
      </c>
      <c r="E35" s="43" t="s">
        <v>118</v>
      </c>
      <c r="F35" s="43" t="s">
        <v>114</v>
      </c>
      <c r="G35" s="44">
        <f>G36+G37</f>
        <v>37</v>
      </c>
    </row>
    <row r="36" spans="1:7" ht="22.5" outlineLevel="2">
      <c r="A36" s="42" t="s">
        <v>40</v>
      </c>
      <c r="B36" s="43" t="s">
        <v>4</v>
      </c>
      <c r="C36" s="43" t="s">
        <v>105</v>
      </c>
      <c r="D36" s="43" t="s">
        <v>111</v>
      </c>
      <c r="E36" s="43" t="s">
        <v>118</v>
      </c>
      <c r="F36" s="43" t="s">
        <v>12</v>
      </c>
      <c r="G36" s="44">
        <v>2.9</v>
      </c>
    </row>
    <row r="37" spans="1:7" ht="11.25" outlineLevel="2">
      <c r="A37" s="42" t="s">
        <v>181</v>
      </c>
      <c r="B37" s="43" t="s">
        <v>4</v>
      </c>
      <c r="C37" s="43" t="s">
        <v>105</v>
      </c>
      <c r="D37" s="43" t="s">
        <v>111</v>
      </c>
      <c r="E37" s="43" t="s">
        <v>118</v>
      </c>
      <c r="F37" s="43">
        <v>247</v>
      </c>
      <c r="G37" s="44">
        <v>34.1</v>
      </c>
    </row>
    <row r="38" spans="1:7" ht="21">
      <c r="A38" s="39" t="s">
        <v>119</v>
      </c>
      <c r="B38" s="38" t="s">
        <v>4</v>
      </c>
      <c r="C38" s="38" t="s">
        <v>105</v>
      </c>
      <c r="D38" s="38" t="s">
        <v>111</v>
      </c>
      <c r="E38" s="38" t="s">
        <v>120</v>
      </c>
      <c r="F38" s="38" t="s">
        <v>102</v>
      </c>
      <c r="G38" s="40">
        <f>G39</f>
        <v>26</v>
      </c>
    </row>
    <row r="39" spans="1:7" ht="22.5" outlineLevel="1">
      <c r="A39" s="42" t="s">
        <v>113</v>
      </c>
      <c r="B39" s="43" t="s">
        <v>4</v>
      </c>
      <c r="C39" s="43" t="s">
        <v>105</v>
      </c>
      <c r="D39" s="43" t="s">
        <v>111</v>
      </c>
      <c r="E39" s="43" t="s">
        <v>120</v>
      </c>
      <c r="F39" s="43" t="s">
        <v>114</v>
      </c>
      <c r="G39" s="44">
        <f>G40+G41</f>
        <v>26</v>
      </c>
    </row>
    <row r="40" spans="1:7" ht="22.5" outlineLevel="1">
      <c r="A40" s="42" t="s">
        <v>40</v>
      </c>
      <c r="B40" s="43" t="s">
        <v>4</v>
      </c>
      <c r="C40" s="43" t="s">
        <v>105</v>
      </c>
      <c r="D40" s="43" t="s">
        <v>111</v>
      </c>
      <c r="E40" s="43" t="s">
        <v>120</v>
      </c>
      <c r="F40" s="43" t="s">
        <v>12</v>
      </c>
      <c r="G40" s="44">
        <v>5.5</v>
      </c>
    </row>
    <row r="41" spans="1:7" ht="11.25" outlineLevel="1">
      <c r="A41" s="42" t="s">
        <v>181</v>
      </c>
      <c r="B41" s="43" t="s">
        <v>4</v>
      </c>
      <c r="C41" s="43" t="s">
        <v>105</v>
      </c>
      <c r="D41" s="43" t="s">
        <v>111</v>
      </c>
      <c r="E41" s="43" t="s">
        <v>120</v>
      </c>
      <c r="F41" s="43">
        <v>247</v>
      </c>
      <c r="G41" s="44">
        <v>20.5</v>
      </c>
    </row>
    <row r="42" spans="1:7" ht="52.5" outlineLevel="1">
      <c r="A42" s="39" t="s">
        <v>54</v>
      </c>
      <c r="B42" s="38" t="s">
        <v>4</v>
      </c>
      <c r="C42" s="38" t="s">
        <v>105</v>
      </c>
      <c r="D42" s="38" t="s">
        <v>111</v>
      </c>
      <c r="E42" s="38" t="s">
        <v>121</v>
      </c>
      <c r="F42" s="38" t="s">
        <v>102</v>
      </c>
      <c r="G42" s="40">
        <f>G43+G46</f>
        <v>22</v>
      </c>
    </row>
    <row r="43" spans="1:7" ht="45" outlineLevel="1">
      <c r="A43" s="42" t="s">
        <v>109</v>
      </c>
      <c r="B43" s="43" t="s">
        <v>4</v>
      </c>
      <c r="C43" s="43" t="s">
        <v>105</v>
      </c>
      <c r="D43" s="43" t="s">
        <v>111</v>
      </c>
      <c r="E43" s="43" t="s">
        <v>121</v>
      </c>
      <c r="F43" s="43" t="s">
        <v>110</v>
      </c>
      <c r="G43" s="44">
        <f>G44+G45</f>
        <v>16</v>
      </c>
    </row>
    <row r="44" spans="1:7" ht="11.25" outlineLevel="1">
      <c r="A44" s="42" t="s">
        <v>25</v>
      </c>
      <c r="B44" s="43" t="s">
        <v>4</v>
      </c>
      <c r="C44" s="43" t="s">
        <v>105</v>
      </c>
      <c r="D44" s="43" t="s">
        <v>111</v>
      </c>
      <c r="E44" s="43" t="s">
        <v>121</v>
      </c>
      <c r="F44" s="43" t="s">
        <v>10</v>
      </c>
      <c r="G44" s="44">
        <v>12.3</v>
      </c>
    </row>
    <row r="45" spans="1:7" ht="33.75" outlineLevel="1">
      <c r="A45" s="42" t="s">
        <v>26</v>
      </c>
      <c r="B45" s="43" t="s">
        <v>4</v>
      </c>
      <c r="C45" s="43" t="s">
        <v>105</v>
      </c>
      <c r="D45" s="43" t="s">
        <v>111</v>
      </c>
      <c r="E45" s="43" t="s">
        <v>121</v>
      </c>
      <c r="F45" s="43" t="s">
        <v>27</v>
      </c>
      <c r="G45" s="44">
        <v>3.7</v>
      </c>
    </row>
    <row r="46" spans="1:7" ht="22.5" outlineLevel="1">
      <c r="A46" s="42" t="s">
        <v>113</v>
      </c>
      <c r="B46" s="43" t="s">
        <v>4</v>
      </c>
      <c r="C46" s="43" t="s">
        <v>105</v>
      </c>
      <c r="D46" s="43" t="s">
        <v>111</v>
      </c>
      <c r="E46" s="43" t="s">
        <v>121</v>
      </c>
      <c r="F46" s="43" t="s">
        <v>114</v>
      </c>
      <c r="G46" s="44">
        <v>6</v>
      </c>
    </row>
    <row r="47" spans="1:7" ht="11.25" outlineLevel="1">
      <c r="A47" s="42" t="s">
        <v>53</v>
      </c>
      <c r="B47" s="43" t="s">
        <v>4</v>
      </c>
      <c r="C47" s="43" t="s">
        <v>105</v>
      </c>
      <c r="D47" s="43" t="s">
        <v>111</v>
      </c>
      <c r="E47" s="43" t="s">
        <v>121</v>
      </c>
      <c r="F47" s="43" t="s">
        <v>5</v>
      </c>
      <c r="G47" s="44">
        <v>6</v>
      </c>
    </row>
    <row r="48" spans="1:7" ht="11.25" outlineLevel="1">
      <c r="A48" s="39" t="s">
        <v>184</v>
      </c>
      <c r="B48" s="38" t="s">
        <v>4</v>
      </c>
      <c r="C48" s="38" t="s">
        <v>105</v>
      </c>
      <c r="D48" s="45" t="s">
        <v>182</v>
      </c>
      <c r="E48" s="38" t="s">
        <v>183</v>
      </c>
      <c r="F48" s="38" t="s">
        <v>102</v>
      </c>
      <c r="G48" s="40">
        <f>G49</f>
        <v>200.4</v>
      </c>
    </row>
    <row r="49" spans="1:7" ht="22.5" outlineLevel="2">
      <c r="A49" s="42" t="s">
        <v>185</v>
      </c>
      <c r="B49" s="43" t="s">
        <v>4</v>
      </c>
      <c r="C49" s="43" t="s">
        <v>105</v>
      </c>
      <c r="D49" s="45" t="s">
        <v>182</v>
      </c>
      <c r="E49" s="43" t="s">
        <v>183</v>
      </c>
      <c r="F49" s="43">
        <v>800</v>
      </c>
      <c r="G49" s="44">
        <f>G50</f>
        <v>200.4</v>
      </c>
    </row>
    <row r="50" spans="1:7" ht="11.25" outlineLevel="2">
      <c r="A50" s="42" t="s">
        <v>186</v>
      </c>
      <c r="B50" s="43" t="s">
        <v>4</v>
      </c>
      <c r="C50" s="43" t="s">
        <v>105</v>
      </c>
      <c r="D50" s="46" t="s">
        <v>182</v>
      </c>
      <c r="E50" s="43" t="s">
        <v>183</v>
      </c>
      <c r="F50" s="43">
        <v>880</v>
      </c>
      <c r="G50" s="44">
        <v>200.4</v>
      </c>
    </row>
    <row r="51" spans="1:7" ht="11.25" hidden="1">
      <c r="A51" s="39" t="s">
        <v>122</v>
      </c>
      <c r="B51" s="33" t="s">
        <v>4</v>
      </c>
      <c r="C51" s="38" t="s">
        <v>105</v>
      </c>
      <c r="D51" s="38" t="s">
        <v>123</v>
      </c>
      <c r="E51" s="39" t="s">
        <v>102</v>
      </c>
      <c r="F51" s="39" t="s">
        <v>102</v>
      </c>
      <c r="G51" s="36" t="s">
        <v>102</v>
      </c>
    </row>
    <row r="52" spans="1:7" ht="11.25" hidden="1">
      <c r="A52" s="41" t="s">
        <v>8</v>
      </c>
      <c r="B52" s="33" t="s">
        <v>4</v>
      </c>
      <c r="C52" s="38" t="s">
        <v>105</v>
      </c>
      <c r="D52" s="38" t="s">
        <v>123</v>
      </c>
      <c r="E52" s="33" t="s">
        <v>107</v>
      </c>
      <c r="F52" s="33" t="s">
        <v>102</v>
      </c>
      <c r="G52" s="36" t="s">
        <v>102</v>
      </c>
    </row>
    <row r="53" spans="1:7" ht="21" hidden="1">
      <c r="A53" s="39" t="s">
        <v>43</v>
      </c>
      <c r="B53" s="38" t="s">
        <v>4</v>
      </c>
      <c r="C53" s="38" t="s">
        <v>105</v>
      </c>
      <c r="D53" s="38" t="s">
        <v>123</v>
      </c>
      <c r="E53" s="38" t="s">
        <v>124</v>
      </c>
      <c r="F53" s="38" t="s">
        <v>102</v>
      </c>
      <c r="G53" s="40" t="s">
        <v>102</v>
      </c>
    </row>
    <row r="54" spans="1:7" ht="11.25" hidden="1">
      <c r="A54" s="42" t="s">
        <v>115</v>
      </c>
      <c r="B54" s="43" t="s">
        <v>4</v>
      </c>
      <c r="C54" s="43" t="s">
        <v>105</v>
      </c>
      <c r="D54" s="43" t="s">
        <v>123</v>
      </c>
      <c r="E54" s="43" t="s">
        <v>124</v>
      </c>
      <c r="F54" s="43" t="s">
        <v>116</v>
      </c>
      <c r="G54" s="44" t="s">
        <v>102</v>
      </c>
    </row>
    <row r="55" spans="1:7" ht="11.25">
      <c r="A55" s="39" t="s">
        <v>55</v>
      </c>
      <c r="B55" s="33" t="s">
        <v>4</v>
      </c>
      <c r="C55" s="38" t="s">
        <v>105</v>
      </c>
      <c r="D55" s="38" t="s">
        <v>125</v>
      </c>
      <c r="E55" s="39" t="s">
        <v>102</v>
      </c>
      <c r="F55" s="39" t="s">
        <v>102</v>
      </c>
      <c r="G55" s="36">
        <f>G56</f>
        <v>971.1</v>
      </c>
    </row>
    <row r="56" spans="1:7" ht="11.25">
      <c r="A56" s="41" t="s">
        <v>8</v>
      </c>
      <c r="B56" s="33" t="s">
        <v>4</v>
      </c>
      <c r="C56" s="38" t="s">
        <v>105</v>
      </c>
      <c r="D56" s="38" t="s">
        <v>125</v>
      </c>
      <c r="E56" s="33" t="s">
        <v>107</v>
      </c>
      <c r="F56" s="33" t="s">
        <v>102</v>
      </c>
      <c r="G56" s="36">
        <f>G57+G62+G65+G67+G69</f>
        <v>971.1</v>
      </c>
    </row>
    <row r="57" spans="1:7" ht="21">
      <c r="A57" s="39" t="s">
        <v>13</v>
      </c>
      <c r="B57" s="38" t="s">
        <v>4</v>
      </c>
      <c r="C57" s="38" t="s">
        <v>105</v>
      </c>
      <c r="D57" s="38" t="s">
        <v>125</v>
      </c>
      <c r="E57" s="38" t="s">
        <v>126</v>
      </c>
      <c r="F57" s="38" t="s">
        <v>102</v>
      </c>
      <c r="G57" s="40">
        <f>G58+G61</f>
        <v>661.6</v>
      </c>
    </row>
    <row r="58" spans="1:7" ht="22.5">
      <c r="A58" s="42" t="s">
        <v>113</v>
      </c>
      <c r="B58" s="43" t="s">
        <v>4</v>
      </c>
      <c r="C58" s="43" t="s">
        <v>105</v>
      </c>
      <c r="D58" s="43" t="s">
        <v>125</v>
      </c>
      <c r="E58" s="43" t="s">
        <v>126</v>
      </c>
      <c r="F58" s="43" t="s">
        <v>114</v>
      </c>
      <c r="G58" s="44">
        <f>G59+G60</f>
        <v>653.6</v>
      </c>
    </row>
    <row r="59" spans="1:7" ht="11.25">
      <c r="A59" s="42" t="s">
        <v>53</v>
      </c>
      <c r="B59" s="43" t="s">
        <v>4</v>
      </c>
      <c r="C59" s="43" t="s">
        <v>105</v>
      </c>
      <c r="D59" s="43" t="s">
        <v>125</v>
      </c>
      <c r="E59" s="43" t="s">
        <v>126</v>
      </c>
      <c r="F59" s="43" t="s">
        <v>5</v>
      </c>
      <c r="G59" s="44">
        <v>85.1</v>
      </c>
    </row>
    <row r="60" spans="1:7" ht="11.25">
      <c r="A60" s="42" t="s">
        <v>181</v>
      </c>
      <c r="B60" s="43" t="s">
        <v>4</v>
      </c>
      <c r="C60" s="43" t="s">
        <v>105</v>
      </c>
      <c r="D60" s="43" t="s">
        <v>125</v>
      </c>
      <c r="E60" s="43" t="s">
        <v>126</v>
      </c>
      <c r="F60" s="43">
        <v>247</v>
      </c>
      <c r="G60" s="44">
        <v>568.5</v>
      </c>
    </row>
    <row r="61" spans="1:7" ht="11.25">
      <c r="A61" s="42" t="s">
        <v>29</v>
      </c>
      <c r="B61" s="43" t="s">
        <v>4</v>
      </c>
      <c r="C61" s="43" t="s">
        <v>105</v>
      </c>
      <c r="D61" s="43" t="s">
        <v>125</v>
      </c>
      <c r="E61" s="43" t="s">
        <v>126</v>
      </c>
      <c r="F61" s="43" t="s">
        <v>30</v>
      </c>
      <c r="G61" s="44">
        <v>8</v>
      </c>
    </row>
    <row r="62" spans="1:7" ht="21">
      <c r="A62" s="39" t="s">
        <v>19</v>
      </c>
      <c r="B62" s="38" t="s">
        <v>4</v>
      </c>
      <c r="C62" s="38" t="s">
        <v>105</v>
      </c>
      <c r="D62" s="38" t="s">
        <v>125</v>
      </c>
      <c r="E62" s="38" t="s">
        <v>127</v>
      </c>
      <c r="F62" s="38" t="s">
        <v>102</v>
      </c>
      <c r="G62" s="40">
        <f>G63</f>
        <v>257.9</v>
      </c>
    </row>
    <row r="63" spans="1:7" ht="11.25">
      <c r="A63" s="42" t="s">
        <v>115</v>
      </c>
      <c r="B63" s="43" t="s">
        <v>4</v>
      </c>
      <c r="C63" s="43" t="s">
        <v>105</v>
      </c>
      <c r="D63" s="43" t="s">
        <v>125</v>
      </c>
      <c r="E63" s="43" t="s">
        <v>127</v>
      </c>
      <c r="F63" s="43" t="s">
        <v>116</v>
      </c>
      <c r="G63" s="44">
        <f>G64</f>
        <v>257.9</v>
      </c>
    </row>
    <row r="64" spans="1:7" ht="22.5">
      <c r="A64" s="42" t="s">
        <v>37</v>
      </c>
      <c r="B64" s="43" t="s">
        <v>4</v>
      </c>
      <c r="C64" s="43" t="s">
        <v>105</v>
      </c>
      <c r="D64" s="43" t="s">
        <v>125</v>
      </c>
      <c r="E64" s="43" t="s">
        <v>127</v>
      </c>
      <c r="F64" s="43" t="s">
        <v>38</v>
      </c>
      <c r="G64" s="44">
        <v>257.9</v>
      </c>
    </row>
    <row r="65" spans="1:7" ht="52.5">
      <c r="A65" s="39" t="s">
        <v>44</v>
      </c>
      <c r="B65" s="38" t="s">
        <v>4</v>
      </c>
      <c r="C65" s="38" t="s">
        <v>105</v>
      </c>
      <c r="D65" s="38" t="s">
        <v>125</v>
      </c>
      <c r="E65" s="38" t="s">
        <v>128</v>
      </c>
      <c r="F65" s="38" t="s">
        <v>102</v>
      </c>
      <c r="G65" s="40">
        <v>4.5</v>
      </c>
    </row>
    <row r="66" spans="1:7" ht="11.25">
      <c r="A66" s="42" t="s">
        <v>129</v>
      </c>
      <c r="B66" s="43" t="s">
        <v>4</v>
      </c>
      <c r="C66" s="43" t="s">
        <v>105</v>
      </c>
      <c r="D66" s="43" t="s">
        <v>125</v>
      </c>
      <c r="E66" s="43" t="s">
        <v>128</v>
      </c>
      <c r="F66" s="43" t="s">
        <v>130</v>
      </c>
      <c r="G66" s="44">
        <v>4.5</v>
      </c>
    </row>
    <row r="67" spans="1:7" ht="42">
      <c r="A67" s="39" t="s">
        <v>45</v>
      </c>
      <c r="B67" s="38" t="s">
        <v>4</v>
      </c>
      <c r="C67" s="38" t="s">
        <v>105</v>
      </c>
      <c r="D67" s="38" t="s">
        <v>125</v>
      </c>
      <c r="E67" s="38" t="s">
        <v>131</v>
      </c>
      <c r="F67" s="38" t="s">
        <v>102</v>
      </c>
      <c r="G67" s="40">
        <v>42.6</v>
      </c>
    </row>
    <row r="68" spans="1:7" ht="11.25">
      <c r="A68" s="42" t="s">
        <v>129</v>
      </c>
      <c r="B68" s="43" t="s">
        <v>4</v>
      </c>
      <c r="C68" s="43" t="s">
        <v>105</v>
      </c>
      <c r="D68" s="43" t="s">
        <v>125</v>
      </c>
      <c r="E68" s="43" t="s">
        <v>131</v>
      </c>
      <c r="F68" s="43">
        <v>540</v>
      </c>
      <c r="G68" s="44">
        <v>42.6</v>
      </c>
    </row>
    <row r="69" spans="1:7" ht="63">
      <c r="A69" s="39" t="s">
        <v>132</v>
      </c>
      <c r="B69" s="38" t="s">
        <v>4</v>
      </c>
      <c r="C69" s="38" t="s">
        <v>105</v>
      </c>
      <c r="D69" s="38" t="s">
        <v>125</v>
      </c>
      <c r="E69" s="38" t="s">
        <v>133</v>
      </c>
      <c r="F69" s="38" t="s">
        <v>102</v>
      </c>
      <c r="G69" s="40">
        <v>4.5</v>
      </c>
    </row>
    <row r="70" spans="1:7" ht="11.25">
      <c r="A70" s="42" t="s">
        <v>129</v>
      </c>
      <c r="B70" s="43" t="s">
        <v>4</v>
      </c>
      <c r="C70" s="43" t="s">
        <v>105</v>
      </c>
      <c r="D70" s="43" t="s">
        <v>125</v>
      </c>
      <c r="E70" s="43" t="s">
        <v>133</v>
      </c>
      <c r="F70" s="43" t="s">
        <v>130</v>
      </c>
      <c r="G70" s="44">
        <v>4.5</v>
      </c>
    </row>
    <row r="71" spans="1:7" ht="21">
      <c r="A71" s="39" t="s">
        <v>134</v>
      </c>
      <c r="B71" s="33" t="s">
        <v>4</v>
      </c>
      <c r="C71" s="38" t="s">
        <v>135</v>
      </c>
      <c r="D71" s="38" t="s">
        <v>102</v>
      </c>
      <c r="E71" s="39" t="s">
        <v>102</v>
      </c>
      <c r="F71" s="39" t="s">
        <v>102</v>
      </c>
      <c r="G71" s="36">
        <f>G72</f>
        <v>48</v>
      </c>
    </row>
    <row r="72" spans="1:7" ht="31.5">
      <c r="A72" s="39" t="s">
        <v>187</v>
      </c>
      <c r="B72" s="33" t="s">
        <v>4</v>
      </c>
      <c r="C72" s="38" t="s">
        <v>135</v>
      </c>
      <c r="D72" s="38">
        <v>10</v>
      </c>
      <c r="E72" s="39" t="s">
        <v>102</v>
      </c>
      <c r="F72" s="39" t="s">
        <v>102</v>
      </c>
      <c r="G72" s="36">
        <f>G73</f>
        <v>48</v>
      </c>
    </row>
    <row r="73" spans="1:7" ht="31.5">
      <c r="A73" s="41" t="s">
        <v>17</v>
      </c>
      <c r="B73" s="33" t="s">
        <v>4</v>
      </c>
      <c r="C73" s="38" t="s">
        <v>135</v>
      </c>
      <c r="D73" s="38">
        <v>10</v>
      </c>
      <c r="E73" s="33" t="s">
        <v>188</v>
      </c>
      <c r="F73" s="33" t="s">
        <v>102</v>
      </c>
      <c r="G73" s="36">
        <f>G74</f>
        <v>48</v>
      </c>
    </row>
    <row r="74" spans="1:7" ht="21">
      <c r="A74" s="39" t="s">
        <v>113</v>
      </c>
      <c r="B74" s="38" t="s">
        <v>4</v>
      </c>
      <c r="C74" s="38" t="s">
        <v>135</v>
      </c>
      <c r="D74" s="38">
        <v>10</v>
      </c>
      <c r="E74" s="38" t="s">
        <v>188</v>
      </c>
      <c r="F74" s="38">
        <v>200</v>
      </c>
      <c r="G74" s="40">
        <v>48</v>
      </c>
    </row>
    <row r="75" spans="1:7" ht="22.5" hidden="1">
      <c r="A75" s="42" t="s">
        <v>113</v>
      </c>
      <c r="B75" s="43" t="s">
        <v>4</v>
      </c>
      <c r="C75" s="43" t="s">
        <v>135</v>
      </c>
      <c r="D75" s="43" t="s">
        <v>136</v>
      </c>
      <c r="E75" s="43" t="s">
        <v>137</v>
      </c>
      <c r="F75" s="43" t="s">
        <v>114</v>
      </c>
      <c r="G75" s="44"/>
    </row>
    <row r="76" spans="1:7" ht="11.25">
      <c r="A76" s="42" t="s">
        <v>53</v>
      </c>
      <c r="B76" s="43" t="s">
        <v>4</v>
      </c>
      <c r="C76" s="43" t="s">
        <v>135</v>
      </c>
      <c r="D76" s="43">
        <v>10</v>
      </c>
      <c r="E76" s="43" t="s">
        <v>188</v>
      </c>
      <c r="F76" s="43" t="s">
        <v>5</v>
      </c>
      <c r="G76" s="44">
        <v>48</v>
      </c>
    </row>
    <row r="77" spans="1:7" ht="11.25">
      <c r="A77" s="39" t="s">
        <v>138</v>
      </c>
      <c r="B77" s="33" t="s">
        <v>4</v>
      </c>
      <c r="C77" s="38" t="s">
        <v>111</v>
      </c>
      <c r="D77" s="38" t="s">
        <v>102</v>
      </c>
      <c r="E77" s="39" t="s">
        <v>102</v>
      </c>
      <c r="F77" s="39" t="s">
        <v>102</v>
      </c>
      <c r="G77" s="36">
        <f>G78</f>
        <v>878.7</v>
      </c>
    </row>
    <row r="78" spans="1:7" ht="11.25">
      <c r="A78" s="39" t="s">
        <v>60</v>
      </c>
      <c r="B78" s="33" t="s">
        <v>4</v>
      </c>
      <c r="C78" s="38" t="s">
        <v>111</v>
      </c>
      <c r="D78" s="38" t="s">
        <v>136</v>
      </c>
      <c r="E78" s="39" t="s">
        <v>102</v>
      </c>
      <c r="F78" s="39" t="s">
        <v>102</v>
      </c>
      <c r="G78" s="36">
        <f>G79</f>
        <v>878.7</v>
      </c>
    </row>
    <row r="79" spans="1:7" ht="11.25">
      <c r="A79" s="41" t="s">
        <v>8</v>
      </c>
      <c r="B79" s="33" t="s">
        <v>4</v>
      </c>
      <c r="C79" s="38" t="s">
        <v>111</v>
      </c>
      <c r="D79" s="38" t="s">
        <v>136</v>
      </c>
      <c r="E79" s="33" t="s">
        <v>107</v>
      </c>
      <c r="F79" s="33" t="s">
        <v>102</v>
      </c>
      <c r="G79" s="36">
        <f>G80</f>
        <v>878.7</v>
      </c>
    </row>
    <row r="80" spans="1:7" ht="31.5">
      <c r="A80" s="39" t="s">
        <v>46</v>
      </c>
      <c r="B80" s="38" t="s">
        <v>4</v>
      </c>
      <c r="C80" s="38" t="s">
        <v>111</v>
      </c>
      <c r="D80" s="38" t="s">
        <v>136</v>
      </c>
      <c r="E80" s="38" t="s">
        <v>139</v>
      </c>
      <c r="F80" s="38" t="s">
        <v>102</v>
      </c>
      <c r="G80" s="40">
        <f>G81</f>
        <v>878.7</v>
      </c>
    </row>
    <row r="81" spans="1:7" ht="22.5">
      <c r="A81" s="42" t="s">
        <v>113</v>
      </c>
      <c r="B81" s="43" t="s">
        <v>4</v>
      </c>
      <c r="C81" s="43" t="s">
        <v>111</v>
      </c>
      <c r="D81" s="43" t="s">
        <v>136</v>
      </c>
      <c r="E81" s="43" t="s">
        <v>139</v>
      </c>
      <c r="F81" s="43" t="s">
        <v>114</v>
      </c>
      <c r="G81" s="44">
        <f>G82+G83</f>
        <v>878.7</v>
      </c>
    </row>
    <row r="82" spans="1:7" ht="11.25">
      <c r="A82" s="42" t="s">
        <v>53</v>
      </c>
      <c r="B82" s="43" t="s">
        <v>4</v>
      </c>
      <c r="C82" s="43" t="s">
        <v>111</v>
      </c>
      <c r="D82" s="43" t="s">
        <v>136</v>
      </c>
      <c r="E82" s="43" t="s">
        <v>139</v>
      </c>
      <c r="F82" s="43" t="s">
        <v>5</v>
      </c>
      <c r="G82" s="44">
        <v>698.7</v>
      </c>
    </row>
    <row r="83" spans="1:7" ht="11.25">
      <c r="A83" s="42" t="s">
        <v>181</v>
      </c>
      <c r="B83" s="43" t="s">
        <v>4</v>
      </c>
      <c r="C83" s="43" t="s">
        <v>111</v>
      </c>
      <c r="D83" s="43" t="s">
        <v>136</v>
      </c>
      <c r="E83" s="43" t="s">
        <v>139</v>
      </c>
      <c r="F83" s="43">
        <v>247</v>
      </c>
      <c r="G83" s="44">
        <v>180</v>
      </c>
    </row>
    <row r="84" spans="1:7" ht="11.25">
      <c r="A84" s="39" t="s">
        <v>140</v>
      </c>
      <c r="B84" s="33" t="s">
        <v>4</v>
      </c>
      <c r="C84" s="38" t="s">
        <v>141</v>
      </c>
      <c r="D84" s="38" t="s">
        <v>102</v>
      </c>
      <c r="E84" s="39" t="s">
        <v>102</v>
      </c>
      <c r="F84" s="39" t="s">
        <v>102</v>
      </c>
      <c r="G84" s="36">
        <f>G85+G93</f>
        <v>5088.3</v>
      </c>
    </row>
    <row r="85" spans="1:7" ht="11.25" hidden="1">
      <c r="A85" s="39" t="s">
        <v>62</v>
      </c>
      <c r="B85" s="33" t="s">
        <v>4</v>
      </c>
      <c r="C85" s="38" t="s">
        <v>141</v>
      </c>
      <c r="D85" s="38" t="s">
        <v>105</v>
      </c>
      <c r="E85" s="39" t="s">
        <v>102</v>
      </c>
      <c r="F85" s="39" t="s">
        <v>102</v>
      </c>
      <c r="G85" s="36"/>
    </row>
    <row r="86" spans="1:7" ht="11.25" hidden="1">
      <c r="A86" s="41" t="s">
        <v>8</v>
      </c>
      <c r="B86" s="33" t="s">
        <v>4</v>
      </c>
      <c r="C86" s="38" t="s">
        <v>141</v>
      </c>
      <c r="D86" s="38" t="s">
        <v>105</v>
      </c>
      <c r="E86" s="33" t="s">
        <v>107</v>
      </c>
      <c r="F86" s="33" t="s">
        <v>102</v>
      </c>
      <c r="G86" s="36"/>
    </row>
    <row r="87" spans="1:7" ht="11.25" hidden="1">
      <c r="A87" s="39" t="s">
        <v>21</v>
      </c>
      <c r="B87" s="38" t="s">
        <v>4</v>
      </c>
      <c r="C87" s="38" t="s">
        <v>141</v>
      </c>
      <c r="D87" s="38" t="s">
        <v>105</v>
      </c>
      <c r="E87" s="38" t="s">
        <v>142</v>
      </c>
      <c r="F87" s="38" t="s">
        <v>102</v>
      </c>
      <c r="G87" s="40"/>
    </row>
    <row r="88" spans="1:7" ht="22.5" hidden="1">
      <c r="A88" s="42" t="s">
        <v>113</v>
      </c>
      <c r="B88" s="43" t="s">
        <v>4</v>
      </c>
      <c r="C88" s="43" t="s">
        <v>141</v>
      </c>
      <c r="D88" s="43" t="s">
        <v>105</v>
      </c>
      <c r="E88" s="43" t="s">
        <v>142</v>
      </c>
      <c r="F88" s="43" t="s">
        <v>114</v>
      </c>
      <c r="G88" s="44"/>
    </row>
    <row r="89" spans="1:7" ht="11.25" hidden="1">
      <c r="A89" s="42" t="s">
        <v>53</v>
      </c>
      <c r="B89" s="43" t="s">
        <v>4</v>
      </c>
      <c r="C89" s="43" t="s">
        <v>141</v>
      </c>
      <c r="D89" s="43" t="s">
        <v>105</v>
      </c>
      <c r="E89" s="43" t="s">
        <v>142</v>
      </c>
      <c r="F89" s="43" t="s">
        <v>5</v>
      </c>
      <c r="G89" s="44"/>
    </row>
    <row r="90" spans="1:7" ht="11.25" hidden="1">
      <c r="A90" s="39" t="s">
        <v>143</v>
      </c>
      <c r="B90" s="38" t="s">
        <v>4</v>
      </c>
      <c r="C90" s="38" t="s">
        <v>141</v>
      </c>
      <c r="D90" s="38" t="s">
        <v>105</v>
      </c>
      <c r="E90" s="38" t="s">
        <v>144</v>
      </c>
      <c r="F90" s="38" t="s">
        <v>102</v>
      </c>
      <c r="G90" s="40"/>
    </row>
    <row r="91" spans="1:7" ht="22.5" hidden="1">
      <c r="A91" s="42" t="s">
        <v>113</v>
      </c>
      <c r="B91" s="43" t="s">
        <v>4</v>
      </c>
      <c r="C91" s="43" t="s">
        <v>141</v>
      </c>
      <c r="D91" s="43" t="s">
        <v>105</v>
      </c>
      <c r="E91" s="43" t="s">
        <v>144</v>
      </c>
      <c r="F91" s="43" t="s">
        <v>114</v>
      </c>
      <c r="G91" s="44"/>
    </row>
    <row r="92" spans="1:7" ht="11.25" hidden="1">
      <c r="A92" s="42" t="s">
        <v>53</v>
      </c>
      <c r="B92" s="43" t="s">
        <v>4</v>
      </c>
      <c r="C92" s="43" t="s">
        <v>141</v>
      </c>
      <c r="D92" s="43" t="s">
        <v>105</v>
      </c>
      <c r="E92" s="43" t="s">
        <v>144</v>
      </c>
      <c r="F92" s="43" t="s">
        <v>5</v>
      </c>
      <c r="G92" s="44"/>
    </row>
    <row r="93" spans="1:7" ht="11.25">
      <c r="A93" s="39" t="s">
        <v>64</v>
      </c>
      <c r="B93" s="33" t="s">
        <v>4</v>
      </c>
      <c r="C93" s="38" t="s">
        <v>141</v>
      </c>
      <c r="D93" s="38" t="s">
        <v>135</v>
      </c>
      <c r="E93" s="39" t="s">
        <v>102</v>
      </c>
      <c r="F93" s="39" t="s">
        <v>102</v>
      </c>
      <c r="G93" s="36">
        <f>G94+G98</f>
        <v>5088.3</v>
      </c>
    </row>
    <row r="94" spans="1:7" ht="31.5">
      <c r="A94" s="41" t="s">
        <v>47</v>
      </c>
      <c r="B94" s="33" t="s">
        <v>4</v>
      </c>
      <c r="C94" s="38" t="s">
        <v>141</v>
      </c>
      <c r="D94" s="38" t="s">
        <v>135</v>
      </c>
      <c r="E94" s="33" t="s">
        <v>145</v>
      </c>
      <c r="F94" s="33" t="s">
        <v>102</v>
      </c>
      <c r="G94" s="36">
        <f>G95</f>
        <v>817</v>
      </c>
    </row>
    <row r="95" spans="1:7" ht="21">
      <c r="A95" s="39" t="s">
        <v>48</v>
      </c>
      <c r="B95" s="38" t="s">
        <v>4</v>
      </c>
      <c r="C95" s="38" t="s">
        <v>141</v>
      </c>
      <c r="D95" s="38" t="s">
        <v>135</v>
      </c>
      <c r="E95" s="38" t="s">
        <v>146</v>
      </c>
      <c r="F95" s="38" t="s">
        <v>102</v>
      </c>
      <c r="G95" s="40">
        <f>G96</f>
        <v>817</v>
      </c>
    </row>
    <row r="96" spans="1:7" ht="22.5">
      <c r="A96" s="42" t="s">
        <v>113</v>
      </c>
      <c r="B96" s="43" t="s">
        <v>4</v>
      </c>
      <c r="C96" s="43" t="s">
        <v>141</v>
      </c>
      <c r="D96" s="43" t="s">
        <v>135</v>
      </c>
      <c r="E96" s="43" t="s">
        <v>146</v>
      </c>
      <c r="F96" s="43" t="s">
        <v>114</v>
      </c>
      <c r="G96" s="44">
        <f>G97</f>
        <v>817</v>
      </c>
    </row>
    <row r="97" spans="1:7" ht="11.25">
      <c r="A97" s="42" t="s">
        <v>53</v>
      </c>
      <c r="B97" s="43" t="s">
        <v>4</v>
      </c>
      <c r="C97" s="43" t="s">
        <v>141</v>
      </c>
      <c r="D97" s="43" t="s">
        <v>135</v>
      </c>
      <c r="E97" s="43" t="s">
        <v>146</v>
      </c>
      <c r="F97" s="43" t="s">
        <v>5</v>
      </c>
      <c r="G97" s="44">
        <v>817</v>
      </c>
    </row>
    <row r="98" spans="1:7" ht="11.25">
      <c r="A98" s="41" t="s">
        <v>8</v>
      </c>
      <c r="B98" s="33" t="s">
        <v>4</v>
      </c>
      <c r="C98" s="38" t="s">
        <v>141</v>
      </c>
      <c r="D98" s="38" t="s">
        <v>135</v>
      </c>
      <c r="E98" s="33" t="s">
        <v>107</v>
      </c>
      <c r="F98" s="33" t="s">
        <v>102</v>
      </c>
      <c r="G98" s="36">
        <f>G99+G102+G109+G112+G116</f>
        <v>4271.3</v>
      </c>
    </row>
    <row r="99" spans="1:7" ht="11.25">
      <c r="A99" s="39" t="s">
        <v>22</v>
      </c>
      <c r="B99" s="38" t="s">
        <v>4</v>
      </c>
      <c r="C99" s="38" t="s">
        <v>141</v>
      </c>
      <c r="D99" s="38" t="s">
        <v>135</v>
      </c>
      <c r="E99" s="38" t="s">
        <v>147</v>
      </c>
      <c r="F99" s="38" t="s">
        <v>102</v>
      </c>
      <c r="G99" s="40">
        <f>G100</f>
        <v>1085.8</v>
      </c>
    </row>
    <row r="100" spans="1:7" ht="22.5">
      <c r="A100" s="42" t="s">
        <v>113</v>
      </c>
      <c r="B100" s="43" t="s">
        <v>4</v>
      </c>
      <c r="C100" s="43" t="s">
        <v>141</v>
      </c>
      <c r="D100" s="43" t="s">
        <v>135</v>
      </c>
      <c r="E100" s="43" t="s">
        <v>147</v>
      </c>
      <c r="F100" s="43" t="s">
        <v>114</v>
      </c>
      <c r="G100" s="44">
        <f>G101</f>
        <v>1085.8</v>
      </c>
    </row>
    <row r="101" spans="1:7" ht="11.25">
      <c r="A101" s="42" t="s">
        <v>53</v>
      </c>
      <c r="B101" s="43" t="s">
        <v>4</v>
      </c>
      <c r="C101" s="43" t="s">
        <v>141</v>
      </c>
      <c r="D101" s="43" t="s">
        <v>135</v>
      </c>
      <c r="E101" s="43" t="s">
        <v>147</v>
      </c>
      <c r="F101" s="43" t="s">
        <v>5</v>
      </c>
      <c r="G101" s="44">
        <v>1085.8</v>
      </c>
    </row>
    <row r="102" spans="1:7" ht="11.25">
      <c r="A102" s="39" t="s">
        <v>2</v>
      </c>
      <c r="B102" s="38" t="s">
        <v>4</v>
      </c>
      <c r="C102" s="38" t="s">
        <v>141</v>
      </c>
      <c r="D102" s="38" t="s">
        <v>135</v>
      </c>
      <c r="E102" s="38" t="s">
        <v>148</v>
      </c>
      <c r="F102" s="38" t="s">
        <v>102</v>
      </c>
      <c r="G102" s="40">
        <f>G103</f>
        <v>771.0999999999999</v>
      </c>
    </row>
    <row r="103" spans="1:7" ht="22.5">
      <c r="A103" s="42" t="s">
        <v>113</v>
      </c>
      <c r="B103" s="43" t="s">
        <v>4</v>
      </c>
      <c r="C103" s="43" t="s">
        <v>141</v>
      </c>
      <c r="D103" s="43" t="s">
        <v>135</v>
      </c>
      <c r="E103" s="43" t="s">
        <v>148</v>
      </c>
      <c r="F103" s="43" t="s">
        <v>114</v>
      </c>
      <c r="G103" s="44">
        <f>G104+G105</f>
        <v>771.0999999999999</v>
      </c>
    </row>
    <row r="104" spans="1:7" ht="11.25">
      <c r="A104" s="42" t="s">
        <v>53</v>
      </c>
      <c r="B104" s="43" t="s">
        <v>4</v>
      </c>
      <c r="C104" s="43" t="s">
        <v>141</v>
      </c>
      <c r="D104" s="43" t="s">
        <v>135</v>
      </c>
      <c r="E104" s="43" t="s">
        <v>148</v>
      </c>
      <c r="F104" s="43" t="s">
        <v>5</v>
      </c>
      <c r="G104" s="44">
        <v>172.2</v>
      </c>
    </row>
    <row r="105" spans="1:7" ht="11.25">
      <c r="A105" s="42" t="s">
        <v>181</v>
      </c>
      <c r="B105" s="43" t="s">
        <v>4</v>
      </c>
      <c r="C105" s="43" t="s">
        <v>141</v>
      </c>
      <c r="D105" s="43" t="s">
        <v>135</v>
      </c>
      <c r="E105" s="43" t="s">
        <v>148</v>
      </c>
      <c r="F105" s="43">
        <v>247</v>
      </c>
      <c r="G105" s="44">
        <v>598.9</v>
      </c>
    </row>
    <row r="106" spans="1:7" ht="11.25" hidden="1">
      <c r="A106" s="39" t="s">
        <v>149</v>
      </c>
      <c r="B106" s="38" t="s">
        <v>4</v>
      </c>
      <c r="C106" s="38" t="s">
        <v>141</v>
      </c>
      <c r="D106" s="38" t="s">
        <v>135</v>
      </c>
      <c r="E106" s="38" t="s">
        <v>150</v>
      </c>
      <c r="F106" s="38" t="s">
        <v>102</v>
      </c>
      <c r="G106" s="40"/>
    </row>
    <row r="107" spans="1:7" ht="22.5" hidden="1">
      <c r="A107" s="42" t="s">
        <v>113</v>
      </c>
      <c r="B107" s="43" t="s">
        <v>4</v>
      </c>
      <c r="C107" s="43" t="s">
        <v>141</v>
      </c>
      <c r="D107" s="43" t="s">
        <v>135</v>
      </c>
      <c r="E107" s="43" t="s">
        <v>150</v>
      </c>
      <c r="F107" s="43" t="s">
        <v>114</v>
      </c>
      <c r="G107" s="44"/>
    </row>
    <row r="108" spans="1:7" ht="11.25" hidden="1">
      <c r="A108" s="42" t="s">
        <v>53</v>
      </c>
      <c r="B108" s="43" t="s">
        <v>4</v>
      </c>
      <c r="C108" s="43" t="s">
        <v>141</v>
      </c>
      <c r="D108" s="43" t="s">
        <v>135</v>
      </c>
      <c r="E108" s="43" t="s">
        <v>150</v>
      </c>
      <c r="F108" s="43" t="s">
        <v>5</v>
      </c>
      <c r="G108" s="44"/>
    </row>
    <row r="109" spans="1:7" ht="21">
      <c r="A109" s="39" t="s">
        <v>151</v>
      </c>
      <c r="B109" s="38" t="s">
        <v>4</v>
      </c>
      <c r="C109" s="38" t="s">
        <v>141</v>
      </c>
      <c r="D109" s="38" t="s">
        <v>135</v>
      </c>
      <c r="E109" s="38" t="s">
        <v>152</v>
      </c>
      <c r="F109" s="38" t="s">
        <v>102</v>
      </c>
      <c r="G109" s="40">
        <f>G110</f>
        <v>72</v>
      </c>
    </row>
    <row r="110" spans="1:7" ht="22.5">
      <c r="A110" s="42" t="s">
        <v>113</v>
      </c>
      <c r="B110" s="43" t="s">
        <v>4</v>
      </c>
      <c r="C110" s="43" t="s">
        <v>141</v>
      </c>
      <c r="D110" s="43" t="s">
        <v>135</v>
      </c>
      <c r="E110" s="43" t="s">
        <v>152</v>
      </c>
      <c r="F110" s="43" t="s">
        <v>114</v>
      </c>
      <c r="G110" s="44">
        <f>G111</f>
        <v>72</v>
      </c>
    </row>
    <row r="111" spans="1:7" ht="11.25">
      <c r="A111" s="42" t="s">
        <v>53</v>
      </c>
      <c r="B111" s="43" t="s">
        <v>4</v>
      </c>
      <c r="C111" s="43" t="s">
        <v>141</v>
      </c>
      <c r="D111" s="43" t="s">
        <v>135</v>
      </c>
      <c r="E111" s="43" t="s">
        <v>152</v>
      </c>
      <c r="F111" s="43" t="s">
        <v>5</v>
      </c>
      <c r="G111" s="44">
        <v>72</v>
      </c>
    </row>
    <row r="112" spans="1:7" ht="11.25">
      <c r="A112" s="39" t="s">
        <v>20</v>
      </c>
      <c r="B112" s="38" t="s">
        <v>4</v>
      </c>
      <c r="C112" s="38" t="s">
        <v>141</v>
      </c>
      <c r="D112" s="38" t="s">
        <v>135</v>
      </c>
      <c r="E112" s="38" t="s">
        <v>153</v>
      </c>
      <c r="F112" s="38" t="s">
        <v>102</v>
      </c>
      <c r="G112" s="40">
        <v>115</v>
      </c>
    </row>
    <row r="113" spans="1:7" ht="45">
      <c r="A113" s="42" t="s">
        <v>109</v>
      </c>
      <c r="B113" s="43" t="s">
        <v>4</v>
      </c>
      <c r="C113" s="43" t="s">
        <v>141</v>
      </c>
      <c r="D113" s="43" t="s">
        <v>135</v>
      </c>
      <c r="E113" s="43" t="s">
        <v>153</v>
      </c>
      <c r="F113" s="43" t="s">
        <v>110</v>
      </c>
      <c r="G113" s="44">
        <v>115</v>
      </c>
    </row>
    <row r="114" spans="1:7" ht="11.25">
      <c r="A114" s="42" t="s">
        <v>31</v>
      </c>
      <c r="B114" s="43" t="s">
        <v>4</v>
      </c>
      <c r="C114" s="43" t="s">
        <v>141</v>
      </c>
      <c r="D114" s="43" t="s">
        <v>135</v>
      </c>
      <c r="E114" s="43" t="s">
        <v>153</v>
      </c>
      <c r="F114" s="43" t="s">
        <v>32</v>
      </c>
      <c r="G114" s="44">
        <v>88.3</v>
      </c>
    </row>
    <row r="115" spans="1:7" ht="33.75">
      <c r="A115" s="42" t="s">
        <v>33</v>
      </c>
      <c r="B115" s="43" t="s">
        <v>4</v>
      </c>
      <c r="C115" s="43" t="s">
        <v>141</v>
      </c>
      <c r="D115" s="43" t="s">
        <v>135</v>
      </c>
      <c r="E115" s="43" t="s">
        <v>153</v>
      </c>
      <c r="F115" s="43" t="s">
        <v>34</v>
      </c>
      <c r="G115" s="44">
        <v>26.7</v>
      </c>
    </row>
    <row r="116" spans="1:7" ht="21">
      <c r="A116" s="39" t="s">
        <v>190</v>
      </c>
      <c r="B116" s="38" t="s">
        <v>4</v>
      </c>
      <c r="C116" s="38" t="s">
        <v>141</v>
      </c>
      <c r="D116" s="38" t="s">
        <v>135</v>
      </c>
      <c r="E116" s="38" t="s">
        <v>189</v>
      </c>
      <c r="F116" s="38" t="s">
        <v>102</v>
      </c>
      <c r="G116" s="40">
        <f>G117</f>
        <v>2227.4</v>
      </c>
    </row>
    <row r="117" spans="1:7" ht="22.5">
      <c r="A117" s="42" t="s">
        <v>113</v>
      </c>
      <c r="B117" s="43" t="s">
        <v>4</v>
      </c>
      <c r="C117" s="43" t="s">
        <v>141</v>
      </c>
      <c r="D117" s="43" t="s">
        <v>135</v>
      </c>
      <c r="E117" s="38" t="s">
        <v>189</v>
      </c>
      <c r="F117" s="43" t="s">
        <v>114</v>
      </c>
      <c r="G117" s="44">
        <f>G118</f>
        <v>2227.4</v>
      </c>
    </row>
    <row r="118" spans="1:7" ht="11.25">
      <c r="A118" s="42" t="s">
        <v>53</v>
      </c>
      <c r="B118" s="43" t="s">
        <v>4</v>
      </c>
      <c r="C118" s="43" t="s">
        <v>141</v>
      </c>
      <c r="D118" s="43" t="s">
        <v>135</v>
      </c>
      <c r="E118" s="38" t="s">
        <v>189</v>
      </c>
      <c r="F118" s="43" t="s">
        <v>5</v>
      </c>
      <c r="G118" s="44">
        <v>2227.4</v>
      </c>
    </row>
    <row r="119" spans="1:7" ht="11.25">
      <c r="A119" s="39" t="s">
        <v>154</v>
      </c>
      <c r="B119" s="33" t="s">
        <v>4</v>
      </c>
      <c r="C119" s="38" t="s">
        <v>155</v>
      </c>
      <c r="D119" s="38" t="s">
        <v>102</v>
      </c>
      <c r="E119" s="39" t="s">
        <v>102</v>
      </c>
      <c r="F119" s="39" t="s">
        <v>102</v>
      </c>
      <c r="G119" s="36">
        <f>G120</f>
        <v>8</v>
      </c>
    </row>
    <row r="120" spans="1:7" ht="11.25">
      <c r="A120" s="39" t="s">
        <v>70</v>
      </c>
      <c r="B120" s="33" t="s">
        <v>4</v>
      </c>
      <c r="C120" s="38" t="s">
        <v>155</v>
      </c>
      <c r="D120" s="38" t="s">
        <v>105</v>
      </c>
      <c r="E120" s="39" t="s">
        <v>102</v>
      </c>
      <c r="F120" s="39" t="s">
        <v>102</v>
      </c>
      <c r="G120" s="36">
        <f>G121</f>
        <v>8</v>
      </c>
    </row>
    <row r="121" spans="1:7" ht="11.25">
      <c r="A121" s="41" t="s">
        <v>8</v>
      </c>
      <c r="B121" s="33" t="s">
        <v>4</v>
      </c>
      <c r="C121" s="38" t="s">
        <v>155</v>
      </c>
      <c r="D121" s="38" t="s">
        <v>105</v>
      </c>
      <c r="E121" s="33" t="s">
        <v>107</v>
      </c>
      <c r="F121" s="33" t="s">
        <v>102</v>
      </c>
      <c r="G121" s="36">
        <f>G122</f>
        <v>8</v>
      </c>
    </row>
    <row r="122" spans="1:7" ht="11.25">
      <c r="A122" s="39" t="s">
        <v>6</v>
      </c>
      <c r="B122" s="38" t="s">
        <v>4</v>
      </c>
      <c r="C122" s="38" t="s">
        <v>155</v>
      </c>
      <c r="D122" s="38" t="s">
        <v>105</v>
      </c>
      <c r="E122" s="38" t="s">
        <v>156</v>
      </c>
      <c r="F122" s="38" t="s">
        <v>102</v>
      </c>
      <c r="G122" s="40">
        <f>G123</f>
        <v>8</v>
      </c>
    </row>
    <row r="123" spans="1:7" ht="22.5">
      <c r="A123" s="42" t="s">
        <v>113</v>
      </c>
      <c r="B123" s="43" t="s">
        <v>4</v>
      </c>
      <c r="C123" s="43" t="s">
        <v>155</v>
      </c>
      <c r="D123" s="43" t="s">
        <v>105</v>
      </c>
      <c r="E123" s="43" t="s">
        <v>156</v>
      </c>
      <c r="F123" s="43" t="s">
        <v>114</v>
      </c>
      <c r="G123" s="44">
        <f>G124</f>
        <v>8</v>
      </c>
    </row>
    <row r="124" spans="1:7" ht="11.25">
      <c r="A124" s="42" t="s">
        <v>53</v>
      </c>
      <c r="B124" s="43" t="s">
        <v>4</v>
      </c>
      <c r="C124" s="43" t="s">
        <v>155</v>
      </c>
      <c r="D124" s="43" t="s">
        <v>105</v>
      </c>
      <c r="E124" s="43" t="s">
        <v>156</v>
      </c>
      <c r="F124" s="43" t="s">
        <v>5</v>
      </c>
      <c r="G124" s="44">
        <v>8</v>
      </c>
    </row>
    <row r="125" spans="1:7" ht="11.25">
      <c r="A125" s="39" t="s">
        <v>157</v>
      </c>
      <c r="B125" s="33" t="s">
        <v>4</v>
      </c>
      <c r="C125" s="38" t="s">
        <v>158</v>
      </c>
      <c r="D125" s="38" t="s">
        <v>102</v>
      </c>
      <c r="E125" s="39" t="s">
        <v>102</v>
      </c>
      <c r="F125" s="39" t="s">
        <v>102</v>
      </c>
      <c r="G125" s="36">
        <f>G126</f>
        <v>409.1</v>
      </c>
    </row>
    <row r="126" spans="1:7" ht="11.25">
      <c r="A126" s="39" t="s">
        <v>72</v>
      </c>
      <c r="B126" s="33" t="s">
        <v>4</v>
      </c>
      <c r="C126" s="38" t="s">
        <v>158</v>
      </c>
      <c r="D126" s="38" t="s">
        <v>105</v>
      </c>
      <c r="E126" s="39" t="s">
        <v>102</v>
      </c>
      <c r="F126" s="39" t="s">
        <v>102</v>
      </c>
      <c r="G126" s="36">
        <f>G127</f>
        <v>409.1</v>
      </c>
    </row>
    <row r="127" spans="1:7" ht="11.25">
      <c r="A127" s="41" t="s">
        <v>8</v>
      </c>
      <c r="B127" s="33" t="s">
        <v>4</v>
      </c>
      <c r="C127" s="38" t="s">
        <v>158</v>
      </c>
      <c r="D127" s="38" t="s">
        <v>105</v>
      </c>
      <c r="E127" s="33" t="s">
        <v>107</v>
      </c>
      <c r="F127" s="33" t="s">
        <v>102</v>
      </c>
      <c r="G127" s="36">
        <f>G128</f>
        <v>409.1</v>
      </c>
    </row>
    <row r="128" spans="1:7" ht="11.25">
      <c r="A128" s="39" t="s">
        <v>35</v>
      </c>
      <c r="B128" s="38" t="s">
        <v>4</v>
      </c>
      <c r="C128" s="38" t="s">
        <v>158</v>
      </c>
      <c r="D128" s="38" t="s">
        <v>105</v>
      </c>
      <c r="E128" s="38" t="s">
        <v>159</v>
      </c>
      <c r="F128" s="38" t="s">
        <v>102</v>
      </c>
      <c r="G128" s="40">
        <f>G129</f>
        <v>409.1</v>
      </c>
    </row>
    <row r="129" spans="1:7" ht="11.25">
      <c r="A129" s="42" t="s">
        <v>160</v>
      </c>
      <c r="B129" s="43" t="s">
        <v>4</v>
      </c>
      <c r="C129" s="43" t="s">
        <v>158</v>
      </c>
      <c r="D129" s="43" t="s">
        <v>105</v>
      </c>
      <c r="E129" s="43" t="s">
        <v>159</v>
      </c>
      <c r="F129" s="43" t="s">
        <v>161</v>
      </c>
      <c r="G129" s="44">
        <f>G130</f>
        <v>409.1</v>
      </c>
    </row>
    <row r="130" spans="1:7" ht="11.25">
      <c r="A130" s="42" t="s">
        <v>23</v>
      </c>
      <c r="B130" s="43" t="s">
        <v>4</v>
      </c>
      <c r="C130" s="43" t="s">
        <v>158</v>
      </c>
      <c r="D130" s="43" t="s">
        <v>105</v>
      </c>
      <c r="E130" s="43" t="s">
        <v>159</v>
      </c>
      <c r="F130" s="43" t="s">
        <v>24</v>
      </c>
      <c r="G130" s="44">
        <v>409.1</v>
      </c>
    </row>
    <row r="131" spans="1:7" ht="11.25">
      <c r="A131" s="39" t="s">
        <v>162</v>
      </c>
      <c r="B131" s="33" t="s">
        <v>4</v>
      </c>
      <c r="C131" s="38" t="s">
        <v>123</v>
      </c>
      <c r="D131" s="38" t="s">
        <v>102</v>
      </c>
      <c r="E131" s="39" t="s">
        <v>102</v>
      </c>
      <c r="F131" s="39" t="s">
        <v>102</v>
      </c>
      <c r="G131" s="36">
        <f>G132</f>
        <v>5.2</v>
      </c>
    </row>
    <row r="132" spans="1:7" ht="11.25">
      <c r="A132" s="39" t="s">
        <v>74</v>
      </c>
      <c r="B132" s="33" t="s">
        <v>4</v>
      </c>
      <c r="C132" s="38" t="s">
        <v>123</v>
      </c>
      <c r="D132" s="38" t="s">
        <v>105</v>
      </c>
      <c r="E132" s="39" t="s">
        <v>102</v>
      </c>
      <c r="F132" s="39" t="s">
        <v>102</v>
      </c>
      <c r="G132" s="36">
        <f>G133</f>
        <v>5.2</v>
      </c>
    </row>
    <row r="133" spans="1:7" ht="11.25">
      <c r="A133" s="41" t="s">
        <v>8</v>
      </c>
      <c r="B133" s="33" t="s">
        <v>4</v>
      </c>
      <c r="C133" s="38" t="s">
        <v>123</v>
      </c>
      <c r="D133" s="38" t="s">
        <v>105</v>
      </c>
      <c r="E133" s="33" t="s">
        <v>107</v>
      </c>
      <c r="F133" s="33" t="s">
        <v>102</v>
      </c>
      <c r="G133" s="36">
        <f>G134</f>
        <v>5.2</v>
      </c>
    </row>
    <row r="134" spans="1:7" ht="11.25">
      <c r="A134" s="39" t="s">
        <v>36</v>
      </c>
      <c r="B134" s="38" t="s">
        <v>4</v>
      </c>
      <c r="C134" s="38" t="s">
        <v>123</v>
      </c>
      <c r="D134" s="38" t="s">
        <v>105</v>
      </c>
      <c r="E134" s="38" t="s">
        <v>163</v>
      </c>
      <c r="F134" s="38" t="s">
        <v>102</v>
      </c>
      <c r="G134" s="40">
        <f>G135</f>
        <v>5.2</v>
      </c>
    </row>
    <row r="135" spans="1:7" ht="22.5">
      <c r="A135" s="42" t="s">
        <v>113</v>
      </c>
      <c r="B135" s="43" t="s">
        <v>4</v>
      </c>
      <c r="C135" s="43" t="s">
        <v>123</v>
      </c>
      <c r="D135" s="43" t="s">
        <v>105</v>
      </c>
      <c r="E135" s="43" t="s">
        <v>163</v>
      </c>
      <c r="F135" s="43" t="s">
        <v>114</v>
      </c>
      <c r="G135" s="44">
        <f>G136</f>
        <v>5.2</v>
      </c>
    </row>
    <row r="136" spans="1:7" ht="11.25">
      <c r="A136" s="42" t="s">
        <v>53</v>
      </c>
      <c r="B136" s="43" t="s">
        <v>4</v>
      </c>
      <c r="C136" s="43" t="s">
        <v>123</v>
      </c>
      <c r="D136" s="43" t="s">
        <v>105</v>
      </c>
      <c r="E136" s="43" t="s">
        <v>163</v>
      </c>
      <c r="F136" s="43" t="s">
        <v>5</v>
      </c>
      <c r="G136" s="44">
        <v>5.2</v>
      </c>
    </row>
    <row r="137" spans="1:7" ht="31.5" hidden="1">
      <c r="A137" s="39" t="s">
        <v>164</v>
      </c>
      <c r="B137" s="38" t="s">
        <v>4</v>
      </c>
      <c r="C137" s="38" t="s">
        <v>123</v>
      </c>
      <c r="D137" s="38" t="s">
        <v>105</v>
      </c>
      <c r="E137" s="38" t="s">
        <v>165</v>
      </c>
      <c r="F137" s="38" t="s">
        <v>102</v>
      </c>
      <c r="G137" s="40"/>
    </row>
    <row r="138" spans="1:7" ht="22.5" hidden="1">
      <c r="A138" s="42" t="s">
        <v>113</v>
      </c>
      <c r="B138" s="43" t="s">
        <v>4</v>
      </c>
      <c r="C138" s="43" t="s">
        <v>123</v>
      </c>
      <c r="D138" s="43" t="s">
        <v>105</v>
      </c>
      <c r="E138" s="43" t="s">
        <v>165</v>
      </c>
      <c r="F138" s="43" t="s">
        <v>114</v>
      </c>
      <c r="G138" s="44"/>
    </row>
    <row r="139" spans="1:7" ht="11.25" hidden="1">
      <c r="A139" s="42" t="s">
        <v>53</v>
      </c>
      <c r="B139" s="43" t="s">
        <v>4</v>
      </c>
      <c r="C139" s="43" t="s">
        <v>123</v>
      </c>
      <c r="D139" s="43" t="s">
        <v>105</v>
      </c>
      <c r="E139" s="43" t="s">
        <v>165</v>
      </c>
      <c r="F139" s="43" t="s">
        <v>5</v>
      </c>
      <c r="G139" s="44"/>
    </row>
    <row r="140" ht="11.25">
      <c r="A140" s="22"/>
    </row>
    <row r="141" ht="11.25">
      <c r="A141" s="22"/>
    </row>
    <row r="142" ht="11.25">
      <c r="A142" s="22"/>
    </row>
    <row r="143" ht="11.25">
      <c r="A143" s="22"/>
    </row>
    <row r="144" ht="11.25">
      <c r="A144" s="22"/>
    </row>
  </sheetData>
  <sheetProtection/>
  <mergeCells count="11">
    <mergeCell ref="A1:G1"/>
    <mergeCell ref="A2:G2"/>
    <mergeCell ref="A3:G3"/>
    <mergeCell ref="G5:G6"/>
    <mergeCell ref="A4:E4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5905511811023623" top="0.5905511811023623" bottom="0.5905511811023623" header="0.5118110236220472" footer="0.5118110236220472"/>
  <pageSetup fitToHeight="3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A123" sqref="A123"/>
    </sheetView>
  </sheetViews>
  <sheetFormatPr defaultColWidth="9.140625" defaultRowHeight="12.75" outlineLevelRow="2"/>
  <cols>
    <col min="1" max="1" width="33.8515625" style="28" customWidth="1"/>
    <col min="2" max="2" width="6.421875" style="22" bestFit="1" customWidth="1"/>
    <col min="3" max="3" width="10.140625" style="22" bestFit="1" customWidth="1"/>
    <col min="4" max="4" width="6.7109375" style="26" customWidth="1"/>
    <col min="5" max="5" width="7.8515625" style="22" customWidth="1"/>
    <col min="6" max="6" width="9.140625" style="22" customWidth="1"/>
    <col min="7" max="7" width="7.8515625" style="22" customWidth="1"/>
    <col min="8" max="16384" width="9.140625" style="22" customWidth="1"/>
  </cols>
  <sheetData>
    <row r="1" spans="1:8" ht="11.25">
      <c r="A1" s="48" t="s">
        <v>3</v>
      </c>
      <c r="B1" s="48"/>
      <c r="C1" s="48"/>
      <c r="D1" s="48"/>
      <c r="E1" s="48"/>
      <c r="G1" s="23"/>
      <c r="H1" s="23"/>
    </row>
    <row r="2" spans="1:5" ht="11.25">
      <c r="A2" s="49" t="s">
        <v>76</v>
      </c>
      <c r="B2" s="49"/>
      <c r="C2" s="49"/>
      <c r="D2" s="49"/>
      <c r="E2" s="49"/>
    </row>
    <row r="3" spans="1:5" ht="11.25">
      <c r="A3" s="49" t="s">
        <v>1</v>
      </c>
      <c r="B3" s="49"/>
      <c r="C3" s="49"/>
      <c r="D3" s="49"/>
      <c r="E3" s="49"/>
    </row>
    <row r="4" spans="1:5" ht="11.25">
      <c r="A4" s="49"/>
      <c r="B4" s="49"/>
      <c r="C4" s="49"/>
      <c r="D4" s="49"/>
      <c r="E4" s="49"/>
    </row>
    <row r="5" spans="1:8" ht="21">
      <c r="A5" s="15" t="s">
        <v>0</v>
      </c>
      <c r="B5" s="15" t="s">
        <v>96</v>
      </c>
      <c r="C5" s="15" t="s">
        <v>78</v>
      </c>
      <c r="D5" s="18" t="s">
        <v>79</v>
      </c>
      <c r="E5" s="15" t="s">
        <v>95</v>
      </c>
      <c r="F5" s="18" t="s">
        <v>79</v>
      </c>
      <c r="G5" s="31" t="s">
        <v>99</v>
      </c>
      <c r="H5" s="18" t="s">
        <v>100</v>
      </c>
    </row>
    <row r="6" spans="1:8" ht="11.25">
      <c r="A6" s="15"/>
      <c r="B6" s="15"/>
      <c r="C6" s="10" t="s">
        <v>97</v>
      </c>
      <c r="D6" s="21" t="s">
        <v>98</v>
      </c>
      <c r="E6" s="10" t="s">
        <v>97</v>
      </c>
      <c r="F6" s="21" t="s">
        <v>98</v>
      </c>
      <c r="G6" s="10" t="s">
        <v>97</v>
      </c>
      <c r="H6" s="21" t="s">
        <v>98</v>
      </c>
    </row>
    <row r="7" spans="1:8" ht="11.25">
      <c r="A7" s="1" t="s">
        <v>77</v>
      </c>
      <c r="B7" s="2"/>
      <c r="C7" s="3">
        <v>11699.02</v>
      </c>
      <c r="D7" s="4">
        <f>D9+D50+D55+D60+D89+D96+D101</f>
        <v>99.99974356826469</v>
      </c>
      <c r="E7" s="3">
        <f>E8+E11+E32+E51+E56+E61+E65+E90+E97+E102</f>
        <v>11583.700000000003</v>
      </c>
      <c r="F7" s="4">
        <f>F9+F50+F55+F60+F89+F96+F101</f>
        <v>99.99999999999999</v>
      </c>
      <c r="G7" s="32">
        <f>C7-E7</f>
        <v>115.31999999999789</v>
      </c>
      <c r="H7" s="20">
        <f>E7/C7*100</f>
        <v>99.01427640947705</v>
      </c>
    </row>
    <row r="8" spans="1:8" ht="32.25" hidden="1">
      <c r="A8" s="1" t="s">
        <v>49</v>
      </c>
      <c r="B8" s="2" t="s">
        <v>50</v>
      </c>
      <c r="C8" s="3">
        <v>1022.64</v>
      </c>
      <c r="D8" s="4"/>
      <c r="E8" s="3">
        <v>1022.64</v>
      </c>
      <c r="F8" s="4"/>
      <c r="G8" s="29">
        <f aca="true" t="shared" si="0" ref="G8:G71">C8-E8</f>
        <v>0</v>
      </c>
      <c r="H8" s="4">
        <f aca="true" t="shared" si="1" ref="H8:H71">E8/C8*100</f>
        <v>100</v>
      </c>
    </row>
    <row r="9" spans="1:8" ht="11.25">
      <c r="A9" s="1" t="s">
        <v>80</v>
      </c>
      <c r="B9" s="2" t="s">
        <v>81</v>
      </c>
      <c r="C9" s="3">
        <f>C10+C11+C32</f>
        <v>6549.4400000000005</v>
      </c>
      <c r="D9" s="4">
        <f>C9/C7*100</f>
        <v>55.98280881646497</v>
      </c>
      <c r="E9" s="3">
        <f>E10+E11+E32</f>
        <v>6544.090000000001</v>
      </c>
      <c r="F9" s="4">
        <f>E9/E7*100</f>
        <v>56.493952709410635</v>
      </c>
      <c r="G9" s="29">
        <f t="shared" si="0"/>
        <v>5.349999999999454</v>
      </c>
      <c r="H9" s="4">
        <f t="shared" si="1"/>
        <v>99.9183136268139</v>
      </c>
    </row>
    <row r="10" spans="1:8" ht="11.25" outlineLevel="1">
      <c r="A10" s="5" t="s">
        <v>9</v>
      </c>
      <c r="B10" s="6" t="s">
        <v>50</v>
      </c>
      <c r="C10" s="7">
        <v>1022.64</v>
      </c>
      <c r="D10" s="8">
        <f>C10/C7*100</f>
        <v>8.741244993170367</v>
      </c>
      <c r="E10" s="7">
        <v>1022.64</v>
      </c>
      <c r="F10" s="8">
        <f>E10/E7*100</f>
        <v>8.828267306646406</v>
      </c>
      <c r="G10" s="30">
        <f t="shared" si="0"/>
        <v>0</v>
      </c>
      <c r="H10" s="8">
        <f t="shared" si="1"/>
        <v>100</v>
      </c>
    </row>
    <row r="11" spans="1:8" ht="33" customHeight="1" outlineLevel="2">
      <c r="A11" s="5" t="s">
        <v>51</v>
      </c>
      <c r="B11" s="6" t="s">
        <v>52</v>
      </c>
      <c r="C11" s="7">
        <v>4551.3</v>
      </c>
      <c r="D11" s="8">
        <f>C11/C7*100</f>
        <v>38.903258563537804</v>
      </c>
      <c r="E11" s="7">
        <f>E12</f>
        <v>4546.030000000001</v>
      </c>
      <c r="F11" s="8">
        <f>E11/E7*100</f>
        <v>39.24505986860847</v>
      </c>
      <c r="G11" s="30">
        <f t="shared" si="0"/>
        <v>5.269999999999527</v>
      </c>
      <c r="H11" s="8">
        <f t="shared" si="1"/>
        <v>99.88420890734517</v>
      </c>
    </row>
    <row r="12" spans="1:8" ht="11.25" hidden="1" outlineLevel="2">
      <c r="A12" s="5" t="s">
        <v>8</v>
      </c>
      <c r="B12" s="6" t="s">
        <v>52</v>
      </c>
      <c r="C12" s="7">
        <v>4526.13</v>
      </c>
      <c r="D12" s="8"/>
      <c r="E12" s="7">
        <f>E13+E20+E25+E28</f>
        <v>4546.030000000001</v>
      </c>
      <c r="F12" s="8"/>
      <c r="G12" s="30">
        <f t="shared" si="0"/>
        <v>-19.900000000000546</v>
      </c>
      <c r="H12" s="8">
        <f t="shared" si="1"/>
        <v>100.43966920967804</v>
      </c>
    </row>
    <row r="13" spans="1:8" ht="33.75" hidden="1" outlineLevel="2">
      <c r="A13" s="5" t="s">
        <v>39</v>
      </c>
      <c r="B13" s="6" t="s">
        <v>52</v>
      </c>
      <c r="C13" s="7">
        <v>4095.91</v>
      </c>
      <c r="D13" s="8"/>
      <c r="E13" s="7">
        <f>SUM(E14:E19)</f>
        <v>4115.81</v>
      </c>
      <c r="F13" s="8"/>
      <c r="G13" s="30">
        <f t="shared" si="0"/>
        <v>-19.900000000000546</v>
      </c>
      <c r="H13" s="8">
        <f t="shared" si="1"/>
        <v>100.48585051917647</v>
      </c>
    </row>
    <row r="14" spans="1:8" ht="22.5" hidden="1" outlineLevel="2">
      <c r="A14" s="9" t="s">
        <v>25</v>
      </c>
      <c r="B14" s="10" t="s">
        <v>52</v>
      </c>
      <c r="C14" s="11">
        <v>2644.48</v>
      </c>
      <c r="D14" s="12" t="s">
        <v>10</v>
      </c>
      <c r="E14" s="11">
        <v>2644.48</v>
      </c>
      <c r="F14" s="12" t="s">
        <v>10</v>
      </c>
      <c r="G14" s="30">
        <f t="shared" si="0"/>
        <v>0</v>
      </c>
      <c r="H14" s="8">
        <f t="shared" si="1"/>
        <v>100</v>
      </c>
    </row>
    <row r="15" spans="1:8" ht="33.75" hidden="1" outlineLevel="2">
      <c r="A15" s="9" t="s">
        <v>28</v>
      </c>
      <c r="B15" s="10" t="s">
        <v>52</v>
      </c>
      <c r="C15" s="11">
        <v>94.97</v>
      </c>
      <c r="D15" s="12" t="s">
        <v>11</v>
      </c>
      <c r="E15" s="11">
        <v>94.97</v>
      </c>
      <c r="F15" s="12" t="s">
        <v>11</v>
      </c>
      <c r="G15" s="30">
        <f t="shared" si="0"/>
        <v>0</v>
      </c>
      <c r="H15" s="8">
        <f t="shared" si="1"/>
        <v>100</v>
      </c>
    </row>
    <row r="16" spans="1:8" ht="45" hidden="1" outlineLevel="2">
      <c r="A16" s="9" t="s">
        <v>26</v>
      </c>
      <c r="B16" s="10" t="s">
        <v>52</v>
      </c>
      <c r="C16" s="11">
        <v>694.07</v>
      </c>
      <c r="D16" s="12" t="s">
        <v>27</v>
      </c>
      <c r="E16" s="11">
        <v>694.07</v>
      </c>
      <c r="F16" s="12" t="s">
        <v>27</v>
      </c>
      <c r="G16" s="30">
        <f t="shared" si="0"/>
        <v>0</v>
      </c>
      <c r="H16" s="8">
        <f t="shared" si="1"/>
        <v>100</v>
      </c>
    </row>
    <row r="17" spans="1:8" ht="33.75" hidden="1" outlineLevel="2">
      <c r="A17" s="9" t="s">
        <v>40</v>
      </c>
      <c r="B17" s="10" t="s">
        <v>52</v>
      </c>
      <c r="C17" s="11">
        <v>247.02</v>
      </c>
      <c r="D17" s="12" t="s">
        <v>12</v>
      </c>
      <c r="E17" s="11">
        <v>241.8</v>
      </c>
      <c r="F17" s="12" t="s">
        <v>12</v>
      </c>
      <c r="G17" s="30">
        <f t="shared" si="0"/>
        <v>5.219999999999999</v>
      </c>
      <c r="H17" s="8">
        <f t="shared" si="1"/>
        <v>97.88681078455186</v>
      </c>
    </row>
    <row r="18" spans="1:17" s="25" customFormat="1" ht="11.25" hidden="1" outlineLevel="2">
      <c r="A18" s="9" t="s">
        <v>53</v>
      </c>
      <c r="B18" s="10" t="s">
        <v>52</v>
      </c>
      <c r="C18" s="11">
        <v>395.48</v>
      </c>
      <c r="D18" s="12" t="s">
        <v>5</v>
      </c>
      <c r="E18" s="11">
        <v>420.6</v>
      </c>
      <c r="F18" s="12" t="s">
        <v>5</v>
      </c>
      <c r="G18" s="30">
        <f t="shared" si="0"/>
        <v>-25.120000000000005</v>
      </c>
      <c r="H18" s="8">
        <f t="shared" si="1"/>
        <v>106.35177505815719</v>
      </c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5" customFormat="1" ht="11.25" hidden="1" outlineLevel="2">
      <c r="A19" s="9" t="s">
        <v>41</v>
      </c>
      <c r="B19" s="10" t="s">
        <v>52</v>
      </c>
      <c r="C19" s="11">
        <v>19.89</v>
      </c>
      <c r="D19" s="12" t="s">
        <v>42</v>
      </c>
      <c r="E19" s="11">
        <v>19.89</v>
      </c>
      <c r="F19" s="12" t="s">
        <v>42</v>
      </c>
      <c r="G19" s="30">
        <f t="shared" si="0"/>
        <v>0</v>
      </c>
      <c r="H19" s="8">
        <f t="shared" si="1"/>
        <v>100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5" customFormat="1" ht="33.75" hidden="1" outlineLevel="2">
      <c r="A20" s="5" t="s">
        <v>7</v>
      </c>
      <c r="B20" s="6" t="s">
        <v>52</v>
      </c>
      <c r="C20" s="7">
        <v>385.54</v>
      </c>
      <c r="D20" s="8"/>
      <c r="E20" s="7">
        <v>385.54</v>
      </c>
      <c r="F20" s="8"/>
      <c r="G20" s="30">
        <f t="shared" si="0"/>
        <v>0</v>
      </c>
      <c r="H20" s="8">
        <f t="shared" si="1"/>
        <v>100</v>
      </c>
      <c r="I20" s="24"/>
      <c r="J20" s="24"/>
      <c r="K20" s="24"/>
      <c r="L20" s="24"/>
      <c r="M20" s="24"/>
      <c r="N20" s="24"/>
      <c r="O20" s="24"/>
      <c r="P20" s="24"/>
      <c r="Q20" s="24"/>
    </row>
    <row r="21" spans="1:17" s="25" customFormat="1" ht="22.5" hidden="1" outlineLevel="2">
      <c r="A21" s="9" t="s">
        <v>25</v>
      </c>
      <c r="B21" s="10" t="s">
        <v>52</v>
      </c>
      <c r="C21" s="11">
        <v>274.34</v>
      </c>
      <c r="D21" s="12" t="s">
        <v>10</v>
      </c>
      <c r="E21" s="11">
        <v>274.34</v>
      </c>
      <c r="F21" s="12" t="s">
        <v>10</v>
      </c>
      <c r="G21" s="30">
        <f t="shared" si="0"/>
        <v>0</v>
      </c>
      <c r="H21" s="8">
        <f t="shared" si="1"/>
        <v>100</v>
      </c>
      <c r="I21" s="24"/>
      <c r="J21" s="24"/>
      <c r="K21" s="24"/>
      <c r="L21" s="24"/>
      <c r="M21" s="24"/>
      <c r="N21" s="24"/>
      <c r="O21" s="24"/>
      <c r="P21" s="24"/>
      <c r="Q21" s="24"/>
    </row>
    <row r="22" spans="1:8" ht="33.75" hidden="1" outlineLevel="2">
      <c r="A22" s="9" t="s">
        <v>28</v>
      </c>
      <c r="B22" s="10" t="s">
        <v>52</v>
      </c>
      <c r="C22" s="11">
        <v>16.04</v>
      </c>
      <c r="D22" s="12" t="s">
        <v>11</v>
      </c>
      <c r="E22" s="11">
        <v>16.04</v>
      </c>
      <c r="F22" s="12" t="s">
        <v>11</v>
      </c>
      <c r="G22" s="30">
        <f t="shared" si="0"/>
        <v>0</v>
      </c>
      <c r="H22" s="8">
        <f t="shared" si="1"/>
        <v>100</v>
      </c>
    </row>
    <row r="23" spans="1:8" ht="45" hidden="1" outlineLevel="2">
      <c r="A23" s="9" t="s">
        <v>26</v>
      </c>
      <c r="B23" s="10" t="s">
        <v>52</v>
      </c>
      <c r="C23" s="11">
        <v>81.64</v>
      </c>
      <c r="D23" s="12" t="s">
        <v>27</v>
      </c>
      <c r="E23" s="11">
        <v>81.64</v>
      </c>
      <c r="F23" s="12" t="s">
        <v>27</v>
      </c>
      <c r="G23" s="30">
        <f t="shared" si="0"/>
        <v>0</v>
      </c>
      <c r="H23" s="8">
        <f t="shared" si="1"/>
        <v>100</v>
      </c>
    </row>
    <row r="24" spans="1:8" ht="11.25" hidden="1" outlineLevel="1">
      <c r="A24" s="9" t="s">
        <v>53</v>
      </c>
      <c r="B24" s="10" t="s">
        <v>52</v>
      </c>
      <c r="C24" s="11">
        <v>13.52</v>
      </c>
      <c r="D24" s="12" t="s">
        <v>5</v>
      </c>
      <c r="E24" s="11">
        <v>13.52</v>
      </c>
      <c r="F24" s="12" t="s">
        <v>5</v>
      </c>
      <c r="G24" s="30">
        <f t="shared" si="0"/>
        <v>0</v>
      </c>
      <c r="H24" s="8">
        <f t="shared" si="1"/>
        <v>100</v>
      </c>
    </row>
    <row r="25" spans="1:8" ht="45" hidden="1" outlineLevel="1">
      <c r="A25" s="5" t="s">
        <v>16</v>
      </c>
      <c r="B25" s="6" t="s">
        <v>52</v>
      </c>
      <c r="C25" s="7">
        <v>26.18</v>
      </c>
      <c r="D25" s="8"/>
      <c r="E25" s="7">
        <v>26.18</v>
      </c>
      <c r="F25" s="8"/>
      <c r="G25" s="30">
        <f t="shared" si="0"/>
        <v>0</v>
      </c>
      <c r="H25" s="8">
        <f t="shared" si="1"/>
        <v>100</v>
      </c>
    </row>
    <row r="26" spans="1:8" ht="33.75" hidden="1" outlineLevel="1">
      <c r="A26" s="9" t="s">
        <v>40</v>
      </c>
      <c r="B26" s="10" t="s">
        <v>52</v>
      </c>
      <c r="C26" s="11">
        <v>12</v>
      </c>
      <c r="D26" s="12" t="s">
        <v>12</v>
      </c>
      <c r="E26" s="11">
        <v>12</v>
      </c>
      <c r="F26" s="12" t="s">
        <v>12</v>
      </c>
      <c r="G26" s="30">
        <f t="shared" si="0"/>
        <v>0</v>
      </c>
      <c r="H26" s="8">
        <f t="shared" si="1"/>
        <v>100</v>
      </c>
    </row>
    <row r="27" spans="1:8" ht="11.25" hidden="1" outlineLevel="1">
      <c r="A27" s="9" t="s">
        <v>53</v>
      </c>
      <c r="B27" s="10" t="s">
        <v>52</v>
      </c>
      <c r="C27" s="11">
        <v>14.18</v>
      </c>
      <c r="D27" s="12" t="s">
        <v>5</v>
      </c>
      <c r="E27" s="11">
        <v>14.18</v>
      </c>
      <c r="F27" s="12" t="s">
        <v>5</v>
      </c>
      <c r="G27" s="30">
        <f t="shared" si="0"/>
        <v>0</v>
      </c>
      <c r="H27" s="8">
        <f t="shared" si="1"/>
        <v>100</v>
      </c>
    </row>
    <row r="28" spans="1:8" ht="90" hidden="1" outlineLevel="1">
      <c r="A28" s="5" t="s">
        <v>54</v>
      </c>
      <c r="B28" s="6" t="s">
        <v>52</v>
      </c>
      <c r="C28" s="7">
        <v>18.5</v>
      </c>
      <c r="D28" s="8"/>
      <c r="E28" s="7">
        <v>18.5</v>
      </c>
      <c r="F28" s="8"/>
      <c r="G28" s="30">
        <f t="shared" si="0"/>
        <v>0</v>
      </c>
      <c r="H28" s="8">
        <f t="shared" si="1"/>
        <v>100</v>
      </c>
    </row>
    <row r="29" spans="1:8" ht="22.5" hidden="1" outlineLevel="1">
      <c r="A29" s="9" t="s">
        <v>25</v>
      </c>
      <c r="B29" s="10" t="s">
        <v>52</v>
      </c>
      <c r="C29" s="11">
        <v>9.6</v>
      </c>
      <c r="D29" s="12" t="s">
        <v>10</v>
      </c>
      <c r="E29" s="11">
        <v>9.6</v>
      </c>
      <c r="F29" s="12" t="s">
        <v>10</v>
      </c>
      <c r="G29" s="30">
        <f t="shared" si="0"/>
        <v>0</v>
      </c>
      <c r="H29" s="8">
        <f t="shared" si="1"/>
        <v>100</v>
      </c>
    </row>
    <row r="30" spans="1:8" ht="45" hidden="1" outlineLevel="1">
      <c r="A30" s="9" t="s">
        <v>26</v>
      </c>
      <c r="B30" s="10" t="s">
        <v>52</v>
      </c>
      <c r="C30" s="11">
        <v>2.9</v>
      </c>
      <c r="D30" s="12" t="s">
        <v>27</v>
      </c>
      <c r="E30" s="11">
        <v>2.9</v>
      </c>
      <c r="F30" s="12" t="s">
        <v>27</v>
      </c>
      <c r="G30" s="30">
        <f t="shared" si="0"/>
        <v>0</v>
      </c>
      <c r="H30" s="8">
        <f t="shared" si="1"/>
        <v>100</v>
      </c>
    </row>
    <row r="31" spans="1:8" ht="11.25" hidden="1" outlineLevel="1">
      <c r="A31" s="9" t="s">
        <v>53</v>
      </c>
      <c r="B31" s="10" t="s">
        <v>52</v>
      </c>
      <c r="C31" s="11">
        <v>6</v>
      </c>
      <c r="D31" s="12" t="s">
        <v>5</v>
      </c>
      <c r="E31" s="11">
        <v>6</v>
      </c>
      <c r="F31" s="12" t="s">
        <v>5</v>
      </c>
      <c r="G31" s="30">
        <f t="shared" si="0"/>
        <v>0</v>
      </c>
      <c r="H31" s="8">
        <f t="shared" si="1"/>
        <v>100</v>
      </c>
    </row>
    <row r="32" spans="1:8" ht="11.25" outlineLevel="1">
      <c r="A32" s="5" t="s">
        <v>55</v>
      </c>
      <c r="B32" s="6" t="s">
        <v>56</v>
      </c>
      <c r="C32" s="7">
        <v>975.5</v>
      </c>
      <c r="D32" s="8">
        <f>C32/C7*100</f>
        <v>8.3383052597568</v>
      </c>
      <c r="E32" s="7">
        <f>E33</f>
        <v>975.4199999999998</v>
      </c>
      <c r="F32" s="8">
        <f>E32/E7*100</f>
        <v>8.42062553415575</v>
      </c>
      <c r="G32" s="30">
        <f t="shared" si="0"/>
        <v>0.08000000000015461</v>
      </c>
      <c r="H32" s="8">
        <f t="shared" si="1"/>
        <v>99.9917990773962</v>
      </c>
    </row>
    <row r="33" spans="1:8" ht="21.75" hidden="1" outlineLevel="1">
      <c r="A33" s="1" t="s">
        <v>8</v>
      </c>
      <c r="B33" s="2" t="s">
        <v>56</v>
      </c>
      <c r="C33" s="3">
        <v>983.63</v>
      </c>
      <c r="D33" s="4"/>
      <c r="E33" s="3">
        <f>E34+E36+E39+E42+E44+E46+E48</f>
        <v>975.4199999999998</v>
      </c>
      <c r="F33" s="4"/>
      <c r="G33" s="30">
        <f t="shared" si="0"/>
        <v>8.21000000000015</v>
      </c>
      <c r="H33" s="4">
        <f t="shared" si="1"/>
        <v>99.16533655947865</v>
      </c>
    </row>
    <row r="34" spans="1:8" ht="21.75" hidden="1" outlineLevel="2">
      <c r="A34" s="1" t="s">
        <v>43</v>
      </c>
      <c r="B34" s="2" t="s">
        <v>56</v>
      </c>
      <c r="C34" s="3">
        <v>0.89</v>
      </c>
      <c r="D34" s="4"/>
      <c r="E34" s="3">
        <v>0.89</v>
      </c>
      <c r="F34" s="4"/>
      <c r="G34" s="30">
        <f t="shared" si="0"/>
        <v>0</v>
      </c>
      <c r="H34" s="4">
        <f t="shared" si="1"/>
        <v>100</v>
      </c>
    </row>
    <row r="35" spans="1:8" ht="11.25" hidden="1" outlineLevel="2">
      <c r="A35" s="9" t="s">
        <v>53</v>
      </c>
      <c r="B35" s="10" t="s">
        <v>56</v>
      </c>
      <c r="C35" s="11">
        <v>0.89</v>
      </c>
      <c r="D35" s="12" t="s">
        <v>5</v>
      </c>
      <c r="E35" s="11">
        <v>0.89</v>
      </c>
      <c r="F35" s="12" t="s">
        <v>5</v>
      </c>
      <c r="G35" s="30">
        <f t="shared" si="0"/>
        <v>0</v>
      </c>
      <c r="H35" s="4">
        <f t="shared" si="1"/>
        <v>100</v>
      </c>
    </row>
    <row r="36" spans="1:8" ht="21.75" hidden="1" outlineLevel="2">
      <c r="A36" s="1" t="s">
        <v>13</v>
      </c>
      <c r="B36" s="2" t="s">
        <v>56</v>
      </c>
      <c r="C36" s="3">
        <v>628.51</v>
      </c>
      <c r="D36" s="4"/>
      <c r="E36" s="3">
        <f>E37+E38</f>
        <v>620.3</v>
      </c>
      <c r="F36" s="4"/>
      <c r="G36" s="30">
        <f t="shared" si="0"/>
        <v>8.210000000000036</v>
      </c>
      <c r="H36" s="4">
        <f t="shared" si="1"/>
        <v>98.69373597874336</v>
      </c>
    </row>
    <row r="37" spans="1:8" ht="11.25" hidden="1" outlineLevel="2">
      <c r="A37" s="9" t="s">
        <v>53</v>
      </c>
      <c r="B37" s="10" t="s">
        <v>56</v>
      </c>
      <c r="C37" s="11">
        <v>620.51</v>
      </c>
      <c r="D37" s="12" t="s">
        <v>5</v>
      </c>
      <c r="E37" s="11">
        <v>612.3</v>
      </c>
      <c r="F37" s="12" t="s">
        <v>5</v>
      </c>
      <c r="G37" s="30">
        <f t="shared" si="0"/>
        <v>8.210000000000036</v>
      </c>
      <c r="H37" s="4">
        <f t="shared" si="1"/>
        <v>98.67689481233178</v>
      </c>
    </row>
    <row r="38" spans="1:8" ht="11.25" hidden="1">
      <c r="A38" s="9" t="s">
        <v>29</v>
      </c>
      <c r="B38" s="10" t="s">
        <v>56</v>
      </c>
      <c r="C38" s="11">
        <v>8</v>
      </c>
      <c r="D38" s="12" t="s">
        <v>30</v>
      </c>
      <c r="E38" s="11">
        <v>8</v>
      </c>
      <c r="F38" s="12" t="s">
        <v>30</v>
      </c>
      <c r="G38" s="30">
        <f t="shared" si="0"/>
        <v>0</v>
      </c>
      <c r="H38" s="4">
        <f t="shared" si="1"/>
        <v>100</v>
      </c>
    </row>
    <row r="39" spans="1:8" ht="32.25" hidden="1" outlineLevel="1">
      <c r="A39" s="1" t="s">
        <v>19</v>
      </c>
      <c r="B39" s="2" t="s">
        <v>56</v>
      </c>
      <c r="C39" s="3">
        <v>141.95</v>
      </c>
      <c r="D39" s="4"/>
      <c r="E39" s="3">
        <v>141.95</v>
      </c>
      <c r="F39" s="4"/>
      <c r="G39" s="30">
        <f t="shared" si="0"/>
        <v>0</v>
      </c>
      <c r="H39" s="4">
        <f t="shared" si="1"/>
        <v>100</v>
      </c>
    </row>
    <row r="40" spans="1:8" ht="33.75" hidden="1" outlineLevel="1">
      <c r="A40" s="9" t="s">
        <v>37</v>
      </c>
      <c r="B40" s="10" t="s">
        <v>56</v>
      </c>
      <c r="C40" s="11">
        <v>41.95</v>
      </c>
      <c r="D40" s="12" t="s">
        <v>38</v>
      </c>
      <c r="E40" s="11">
        <v>41.95</v>
      </c>
      <c r="F40" s="12" t="s">
        <v>38</v>
      </c>
      <c r="G40" s="30">
        <f t="shared" si="0"/>
        <v>0</v>
      </c>
      <c r="H40" s="4">
        <f t="shared" si="1"/>
        <v>100</v>
      </c>
    </row>
    <row r="41" spans="1:8" ht="11.25" hidden="1" outlineLevel="1">
      <c r="A41" s="9" t="s">
        <v>29</v>
      </c>
      <c r="B41" s="10" t="s">
        <v>56</v>
      </c>
      <c r="C41" s="11">
        <v>100</v>
      </c>
      <c r="D41" s="12" t="s">
        <v>30</v>
      </c>
      <c r="E41" s="11">
        <v>100</v>
      </c>
      <c r="F41" s="12" t="s">
        <v>30</v>
      </c>
      <c r="G41" s="30">
        <f t="shared" si="0"/>
        <v>0</v>
      </c>
      <c r="H41" s="4">
        <f t="shared" si="1"/>
        <v>100</v>
      </c>
    </row>
    <row r="42" spans="1:8" ht="74.25" hidden="1" outlineLevel="1">
      <c r="A42" s="1" t="s">
        <v>44</v>
      </c>
      <c r="B42" s="2" t="s">
        <v>56</v>
      </c>
      <c r="C42" s="3">
        <v>2.3</v>
      </c>
      <c r="D42" s="4"/>
      <c r="E42" s="3">
        <v>2.3</v>
      </c>
      <c r="F42" s="4"/>
      <c r="G42" s="30">
        <f t="shared" si="0"/>
        <v>0</v>
      </c>
      <c r="H42" s="4">
        <f t="shared" si="1"/>
        <v>100</v>
      </c>
    </row>
    <row r="43" spans="1:8" ht="11.25" hidden="1" outlineLevel="1">
      <c r="A43" s="9" t="s">
        <v>14</v>
      </c>
      <c r="B43" s="10" t="s">
        <v>56</v>
      </c>
      <c r="C43" s="11">
        <v>2.3</v>
      </c>
      <c r="D43" s="12" t="s">
        <v>15</v>
      </c>
      <c r="E43" s="11">
        <v>2.3</v>
      </c>
      <c r="F43" s="12" t="s">
        <v>15</v>
      </c>
      <c r="G43" s="30">
        <f t="shared" si="0"/>
        <v>0</v>
      </c>
      <c r="H43" s="4">
        <f t="shared" si="1"/>
        <v>100</v>
      </c>
    </row>
    <row r="44" spans="1:8" ht="63.75" hidden="1" outlineLevel="1">
      <c r="A44" s="1" t="s">
        <v>45</v>
      </c>
      <c r="B44" s="2" t="s">
        <v>56</v>
      </c>
      <c r="C44" s="3">
        <v>42.6</v>
      </c>
      <c r="D44" s="4"/>
      <c r="E44" s="3">
        <v>42.6</v>
      </c>
      <c r="F44" s="4"/>
      <c r="G44" s="30">
        <f t="shared" si="0"/>
        <v>0</v>
      </c>
      <c r="H44" s="4">
        <f t="shared" si="1"/>
        <v>100</v>
      </c>
    </row>
    <row r="45" spans="1:8" ht="11.25" hidden="1" outlineLevel="1">
      <c r="A45" s="9" t="s">
        <v>14</v>
      </c>
      <c r="B45" s="10" t="s">
        <v>56</v>
      </c>
      <c r="C45" s="11">
        <v>42.6</v>
      </c>
      <c r="D45" s="12" t="s">
        <v>15</v>
      </c>
      <c r="E45" s="11">
        <v>42.6</v>
      </c>
      <c r="F45" s="12" t="s">
        <v>15</v>
      </c>
      <c r="G45" s="30">
        <f t="shared" si="0"/>
        <v>0</v>
      </c>
      <c r="H45" s="4">
        <f t="shared" si="1"/>
        <v>100</v>
      </c>
    </row>
    <row r="46" spans="1:8" ht="105.75" hidden="1" outlineLevel="1">
      <c r="A46" s="13" t="s">
        <v>57</v>
      </c>
      <c r="B46" s="2" t="s">
        <v>56</v>
      </c>
      <c r="C46" s="3">
        <v>4.46</v>
      </c>
      <c r="D46" s="4"/>
      <c r="E46" s="3">
        <v>4.46</v>
      </c>
      <c r="F46" s="4"/>
      <c r="G46" s="30">
        <f t="shared" si="0"/>
        <v>0</v>
      </c>
      <c r="H46" s="4">
        <f t="shared" si="1"/>
        <v>100</v>
      </c>
    </row>
    <row r="47" spans="1:8" ht="11.25" hidden="1" outlineLevel="1">
      <c r="A47" s="9" t="s">
        <v>14</v>
      </c>
      <c r="B47" s="10" t="s">
        <v>56</v>
      </c>
      <c r="C47" s="11">
        <v>4.46</v>
      </c>
      <c r="D47" s="12" t="s">
        <v>15</v>
      </c>
      <c r="E47" s="11">
        <v>4.46</v>
      </c>
      <c r="F47" s="12" t="s">
        <v>15</v>
      </c>
      <c r="G47" s="30">
        <f t="shared" si="0"/>
        <v>0</v>
      </c>
      <c r="H47" s="4">
        <f t="shared" si="1"/>
        <v>100</v>
      </c>
    </row>
    <row r="48" spans="1:8" ht="32.25" hidden="1" outlineLevel="1">
      <c r="A48" s="1" t="s">
        <v>58</v>
      </c>
      <c r="B48" s="2" t="s">
        <v>56</v>
      </c>
      <c r="C48" s="3">
        <v>162.92</v>
      </c>
      <c r="D48" s="4"/>
      <c r="E48" s="3">
        <v>162.92</v>
      </c>
      <c r="F48" s="4"/>
      <c r="G48" s="30">
        <f t="shared" si="0"/>
        <v>0</v>
      </c>
      <c r="H48" s="4">
        <f t="shared" si="1"/>
        <v>100</v>
      </c>
    </row>
    <row r="49" spans="1:8" ht="11.25" hidden="1" outlineLevel="2">
      <c r="A49" s="9" t="s">
        <v>53</v>
      </c>
      <c r="B49" s="10" t="s">
        <v>56</v>
      </c>
      <c r="C49" s="11">
        <v>162.92</v>
      </c>
      <c r="D49" s="12" t="s">
        <v>5</v>
      </c>
      <c r="E49" s="11">
        <v>162.92</v>
      </c>
      <c r="F49" s="12" t="s">
        <v>5</v>
      </c>
      <c r="G49" s="30">
        <f t="shared" si="0"/>
        <v>0</v>
      </c>
      <c r="H49" s="4">
        <f t="shared" si="1"/>
        <v>100</v>
      </c>
    </row>
    <row r="50" spans="1:8" ht="21" outlineLevel="2">
      <c r="A50" s="14" t="s">
        <v>82</v>
      </c>
      <c r="B50" s="15" t="s">
        <v>84</v>
      </c>
      <c r="C50" s="16">
        <f>C51</f>
        <v>8.77</v>
      </c>
      <c r="D50" s="17">
        <f>C50/C7*100</f>
        <v>0.07496354395496375</v>
      </c>
      <c r="E50" s="16">
        <f>E51</f>
        <v>8.77</v>
      </c>
      <c r="F50" s="17">
        <f>E50/E7*100</f>
        <v>0.07570983364555364</v>
      </c>
      <c r="G50" s="29">
        <f t="shared" si="0"/>
        <v>0</v>
      </c>
      <c r="H50" s="4">
        <f t="shared" si="1"/>
        <v>100</v>
      </c>
    </row>
    <row r="51" spans="1:8" ht="11.25">
      <c r="A51" s="5" t="s">
        <v>83</v>
      </c>
      <c r="B51" s="6" t="s">
        <v>59</v>
      </c>
      <c r="C51" s="7">
        <v>8.77</v>
      </c>
      <c r="D51" s="8">
        <f>C51/C7*100</f>
        <v>0.07496354395496375</v>
      </c>
      <c r="E51" s="7">
        <v>8.77</v>
      </c>
      <c r="F51" s="8">
        <f>E51/E7*100</f>
        <v>0.07570983364555364</v>
      </c>
      <c r="G51" s="30">
        <f t="shared" si="0"/>
        <v>0</v>
      </c>
      <c r="H51" s="8">
        <f t="shared" si="1"/>
        <v>100</v>
      </c>
    </row>
    <row r="52" spans="1:8" ht="21.75" hidden="1">
      <c r="A52" s="1" t="s">
        <v>8</v>
      </c>
      <c r="B52" s="2" t="s">
        <v>59</v>
      </c>
      <c r="C52" s="3">
        <v>8.77</v>
      </c>
      <c r="D52" s="4"/>
      <c r="E52" s="3">
        <v>8.77</v>
      </c>
      <c r="F52" s="4"/>
      <c r="G52" s="30">
        <f t="shared" si="0"/>
        <v>0</v>
      </c>
      <c r="H52" s="4">
        <f t="shared" si="1"/>
        <v>100</v>
      </c>
    </row>
    <row r="53" spans="1:8" ht="42.75" hidden="1">
      <c r="A53" s="1" t="s">
        <v>17</v>
      </c>
      <c r="B53" s="2" t="s">
        <v>59</v>
      </c>
      <c r="C53" s="3">
        <v>8.77</v>
      </c>
      <c r="D53" s="4"/>
      <c r="E53" s="3">
        <v>8.77</v>
      </c>
      <c r="F53" s="4"/>
      <c r="G53" s="30">
        <f t="shared" si="0"/>
        <v>0</v>
      </c>
      <c r="H53" s="4">
        <f t="shared" si="1"/>
        <v>100</v>
      </c>
    </row>
    <row r="54" spans="1:8" ht="11.25" hidden="1">
      <c r="A54" s="9" t="s">
        <v>53</v>
      </c>
      <c r="B54" s="10" t="s">
        <v>59</v>
      </c>
      <c r="C54" s="11">
        <v>8.77</v>
      </c>
      <c r="D54" s="12" t="s">
        <v>5</v>
      </c>
      <c r="E54" s="11">
        <v>8.77</v>
      </c>
      <c r="F54" s="12" t="s">
        <v>5</v>
      </c>
      <c r="G54" s="30">
        <f t="shared" si="0"/>
        <v>0</v>
      </c>
      <c r="H54" s="4">
        <f t="shared" si="1"/>
        <v>100</v>
      </c>
    </row>
    <row r="55" spans="1:8" ht="11.25">
      <c r="A55" s="14" t="s">
        <v>85</v>
      </c>
      <c r="B55" s="15" t="s">
        <v>86</v>
      </c>
      <c r="C55" s="16">
        <f>C56</f>
        <v>550</v>
      </c>
      <c r="D55" s="17">
        <f>C55/C7*100</f>
        <v>4.7012484806419685</v>
      </c>
      <c r="E55" s="16">
        <f>E56</f>
        <v>550</v>
      </c>
      <c r="F55" s="17">
        <f>E55/E7*100</f>
        <v>4.748051140827196</v>
      </c>
      <c r="G55" s="29">
        <f t="shared" si="0"/>
        <v>0</v>
      </c>
      <c r="H55" s="4">
        <f t="shared" si="1"/>
        <v>100</v>
      </c>
    </row>
    <row r="56" spans="1:8" ht="11.25">
      <c r="A56" s="5" t="s">
        <v>60</v>
      </c>
      <c r="B56" s="6" t="s">
        <v>61</v>
      </c>
      <c r="C56" s="7">
        <v>550</v>
      </c>
      <c r="D56" s="8">
        <f>C56/C7*100</f>
        <v>4.7012484806419685</v>
      </c>
      <c r="E56" s="7">
        <v>550</v>
      </c>
      <c r="F56" s="8">
        <f>E56/E7*100</f>
        <v>4.748051140827196</v>
      </c>
      <c r="G56" s="30">
        <f t="shared" si="0"/>
        <v>0</v>
      </c>
      <c r="H56" s="8">
        <f t="shared" si="1"/>
        <v>100</v>
      </c>
    </row>
    <row r="57" spans="1:8" ht="21.75" hidden="1">
      <c r="A57" s="1" t="s">
        <v>8</v>
      </c>
      <c r="B57" s="2" t="s">
        <v>61</v>
      </c>
      <c r="C57" s="3">
        <v>550</v>
      </c>
      <c r="D57" s="4"/>
      <c r="E57" s="3">
        <v>550</v>
      </c>
      <c r="F57" s="4"/>
      <c r="G57" s="30">
        <f t="shared" si="0"/>
        <v>0</v>
      </c>
      <c r="H57" s="4">
        <f t="shared" si="1"/>
        <v>100</v>
      </c>
    </row>
    <row r="58" spans="1:8" ht="53.25" hidden="1">
      <c r="A58" s="1" t="s">
        <v>46</v>
      </c>
      <c r="B58" s="2" t="s">
        <v>61</v>
      </c>
      <c r="C58" s="3">
        <v>550</v>
      </c>
      <c r="D58" s="4"/>
      <c r="E58" s="3">
        <v>550</v>
      </c>
      <c r="F58" s="4"/>
      <c r="G58" s="30">
        <f t="shared" si="0"/>
        <v>0</v>
      </c>
      <c r="H58" s="4">
        <f t="shared" si="1"/>
        <v>100</v>
      </c>
    </row>
    <row r="59" spans="1:8" ht="11.25" hidden="1">
      <c r="A59" s="14" t="s">
        <v>53</v>
      </c>
      <c r="B59" s="15" t="s">
        <v>61</v>
      </c>
      <c r="C59" s="16">
        <v>550</v>
      </c>
      <c r="D59" s="17" t="s">
        <v>5</v>
      </c>
      <c r="E59" s="16">
        <v>550</v>
      </c>
      <c r="F59" s="17" t="s">
        <v>5</v>
      </c>
      <c r="G59" s="30">
        <f t="shared" si="0"/>
        <v>0</v>
      </c>
      <c r="H59" s="4">
        <f t="shared" si="1"/>
        <v>100</v>
      </c>
    </row>
    <row r="60" spans="1:8" ht="11.25">
      <c r="A60" s="14" t="s">
        <v>87</v>
      </c>
      <c r="B60" s="15" t="s">
        <v>94</v>
      </c>
      <c r="C60" s="16">
        <f>C61+C65</f>
        <v>4180.7</v>
      </c>
      <c r="D60" s="17">
        <f>C60/C7*100</f>
        <v>35.73547186003614</v>
      </c>
      <c r="E60" s="16">
        <f>E61+E65</f>
        <v>4070.76</v>
      </c>
      <c r="F60" s="17">
        <f>E60/E7*100</f>
        <v>35.14213938551585</v>
      </c>
      <c r="G60" s="29">
        <f t="shared" si="0"/>
        <v>109.9399999999996</v>
      </c>
      <c r="H60" s="4">
        <f t="shared" si="1"/>
        <v>97.37029684024208</v>
      </c>
    </row>
    <row r="61" spans="1:8" ht="11.25">
      <c r="A61" s="5" t="s">
        <v>62</v>
      </c>
      <c r="B61" s="6" t="s">
        <v>63</v>
      </c>
      <c r="C61" s="7">
        <v>87.4</v>
      </c>
      <c r="D61" s="8">
        <f>C61/C7*100</f>
        <v>0.7470711221965601</v>
      </c>
      <c r="E61" s="7">
        <v>87.4</v>
      </c>
      <c r="F61" s="8">
        <f>E61/E7*100</f>
        <v>0.7545084903787217</v>
      </c>
      <c r="G61" s="30">
        <f t="shared" si="0"/>
        <v>0</v>
      </c>
      <c r="H61" s="8">
        <f t="shared" si="1"/>
        <v>100</v>
      </c>
    </row>
    <row r="62" spans="1:8" ht="11.25" hidden="1">
      <c r="A62" s="5" t="s">
        <v>8</v>
      </c>
      <c r="B62" s="6" t="s">
        <v>63</v>
      </c>
      <c r="C62" s="7">
        <v>87.4</v>
      </c>
      <c r="D62" s="8"/>
      <c r="E62" s="7">
        <v>87.4</v>
      </c>
      <c r="F62" s="8"/>
      <c r="G62" s="30">
        <f t="shared" si="0"/>
        <v>0</v>
      </c>
      <c r="H62" s="4">
        <f t="shared" si="1"/>
        <v>100</v>
      </c>
    </row>
    <row r="63" spans="1:8" ht="22.5" hidden="1">
      <c r="A63" s="5" t="s">
        <v>21</v>
      </c>
      <c r="B63" s="6" t="s">
        <v>63</v>
      </c>
      <c r="C63" s="7">
        <v>87.4</v>
      </c>
      <c r="D63" s="8"/>
      <c r="E63" s="7">
        <v>87.4</v>
      </c>
      <c r="F63" s="8"/>
      <c r="G63" s="30">
        <f t="shared" si="0"/>
        <v>0</v>
      </c>
      <c r="H63" s="4">
        <f t="shared" si="1"/>
        <v>100</v>
      </c>
    </row>
    <row r="64" spans="1:8" ht="11.25" hidden="1">
      <c r="A64" s="9" t="s">
        <v>53</v>
      </c>
      <c r="B64" s="10" t="s">
        <v>63</v>
      </c>
      <c r="C64" s="11">
        <v>87.4</v>
      </c>
      <c r="D64" s="12" t="s">
        <v>5</v>
      </c>
      <c r="E64" s="11">
        <v>87.4</v>
      </c>
      <c r="F64" s="12" t="s">
        <v>5</v>
      </c>
      <c r="G64" s="30">
        <f t="shared" si="0"/>
        <v>0</v>
      </c>
      <c r="H64" s="4">
        <f t="shared" si="1"/>
        <v>100</v>
      </c>
    </row>
    <row r="65" spans="1:8" ht="11.25">
      <c r="A65" s="5" t="s">
        <v>64</v>
      </c>
      <c r="B65" s="6" t="s">
        <v>65</v>
      </c>
      <c r="C65" s="7">
        <v>4093.3</v>
      </c>
      <c r="D65" s="8">
        <f>C65/C7*100</f>
        <v>34.988400737839584</v>
      </c>
      <c r="E65" s="7">
        <f>E66+E69+E72+E77</f>
        <v>3983.36</v>
      </c>
      <c r="F65" s="8">
        <f>E65/E7*100</f>
        <v>34.38763089513713</v>
      </c>
      <c r="G65" s="30">
        <f t="shared" si="0"/>
        <v>109.94000000000005</v>
      </c>
      <c r="H65" s="8">
        <f t="shared" si="1"/>
        <v>97.31414750934454</v>
      </c>
    </row>
    <row r="66" spans="1:8" ht="53.25" hidden="1">
      <c r="A66" s="1" t="s">
        <v>47</v>
      </c>
      <c r="B66" s="2" t="s">
        <v>65</v>
      </c>
      <c r="C66" s="3">
        <v>901.19</v>
      </c>
      <c r="D66" s="4"/>
      <c r="E66" s="3">
        <v>901.19</v>
      </c>
      <c r="F66" s="4"/>
      <c r="G66" s="30">
        <f t="shared" si="0"/>
        <v>0</v>
      </c>
      <c r="H66" s="4">
        <f t="shared" si="1"/>
        <v>100</v>
      </c>
    </row>
    <row r="67" spans="1:8" ht="32.25" hidden="1">
      <c r="A67" s="1" t="s">
        <v>48</v>
      </c>
      <c r="B67" s="2" t="s">
        <v>65</v>
      </c>
      <c r="C67" s="3">
        <v>901.19</v>
      </c>
      <c r="D67" s="4"/>
      <c r="E67" s="3">
        <v>901.19</v>
      </c>
      <c r="F67" s="4"/>
      <c r="G67" s="30">
        <f t="shared" si="0"/>
        <v>0</v>
      </c>
      <c r="H67" s="4">
        <f t="shared" si="1"/>
        <v>100</v>
      </c>
    </row>
    <row r="68" spans="1:8" ht="11.25" hidden="1">
      <c r="A68" s="9" t="s">
        <v>53</v>
      </c>
      <c r="B68" s="10" t="s">
        <v>65</v>
      </c>
      <c r="C68" s="11">
        <v>901.19</v>
      </c>
      <c r="D68" s="12" t="s">
        <v>5</v>
      </c>
      <c r="E68" s="11">
        <v>901.19</v>
      </c>
      <c r="F68" s="12" t="s">
        <v>5</v>
      </c>
      <c r="G68" s="30">
        <f t="shared" si="0"/>
        <v>0</v>
      </c>
      <c r="H68" s="4">
        <f t="shared" si="1"/>
        <v>100</v>
      </c>
    </row>
    <row r="69" spans="1:8" ht="42.75" hidden="1">
      <c r="A69" s="1" t="s">
        <v>66</v>
      </c>
      <c r="B69" s="2" t="s">
        <v>65</v>
      </c>
      <c r="C69" s="3">
        <v>333.4</v>
      </c>
      <c r="D69" s="4"/>
      <c r="E69" s="3">
        <v>333.4</v>
      </c>
      <c r="F69" s="4"/>
      <c r="G69" s="30">
        <f t="shared" si="0"/>
        <v>0</v>
      </c>
      <c r="H69" s="4">
        <f t="shared" si="1"/>
        <v>100</v>
      </c>
    </row>
    <row r="70" spans="1:8" ht="21.75" hidden="1">
      <c r="A70" s="1" t="s">
        <v>67</v>
      </c>
      <c r="B70" s="2" t="s">
        <v>65</v>
      </c>
      <c r="C70" s="3">
        <v>333.4</v>
      </c>
      <c r="D70" s="4"/>
      <c r="E70" s="3">
        <v>333.4</v>
      </c>
      <c r="F70" s="4"/>
      <c r="G70" s="30">
        <f t="shared" si="0"/>
        <v>0</v>
      </c>
      <c r="H70" s="4">
        <f t="shared" si="1"/>
        <v>100</v>
      </c>
    </row>
    <row r="71" spans="1:8" ht="11.25" hidden="1">
      <c r="A71" s="9" t="s">
        <v>53</v>
      </c>
      <c r="B71" s="10" t="s">
        <v>65</v>
      </c>
      <c r="C71" s="11">
        <v>333.4</v>
      </c>
      <c r="D71" s="12" t="s">
        <v>5</v>
      </c>
      <c r="E71" s="11">
        <v>333.4</v>
      </c>
      <c r="F71" s="12" t="s">
        <v>5</v>
      </c>
      <c r="G71" s="30">
        <f t="shared" si="0"/>
        <v>0</v>
      </c>
      <c r="H71" s="4">
        <f t="shared" si="1"/>
        <v>100</v>
      </c>
    </row>
    <row r="72" spans="1:8" ht="42.75" hidden="1">
      <c r="A72" s="1" t="s">
        <v>68</v>
      </c>
      <c r="B72" s="2" t="s">
        <v>65</v>
      </c>
      <c r="C72" s="3">
        <v>333.4</v>
      </c>
      <c r="D72" s="4"/>
      <c r="E72" s="3">
        <v>333.4</v>
      </c>
      <c r="F72" s="4"/>
      <c r="G72" s="30">
        <f aca="true" t="shared" si="2" ref="G72:G102">C72-E72</f>
        <v>0</v>
      </c>
      <c r="H72" s="4">
        <f aca="true" t="shared" si="3" ref="H72:H106">E72/C72*100</f>
        <v>100</v>
      </c>
    </row>
    <row r="73" spans="1:8" ht="21.75" hidden="1">
      <c r="A73" s="1" t="s">
        <v>69</v>
      </c>
      <c r="B73" s="2" t="s">
        <v>65</v>
      </c>
      <c r="C73" s="3">
        <v>333.4</v>
      </c>
      <c r="D73" s="4"/>
      <c r="E73" s="3">
        <v>333.4</v>
      </c>
      <c r="F73" s="4"/>
      <c r="G73" s="30">
        <f t="shared" si="2"/>
        <v>0</v>
      </c>
      <c r="H73" s="4">
        <f t="shared" si="3"/>
        <v>100</v>
      </c>
    </row>
    <row r="74" spans="1:8" ht="11.25" hidden="1">
      <c r="A74" s="9" t="s">
        <v>31</v>
      </c>
      <c r="B74" s="10" t="s">
        <v>65</v>
      </c>
      <c r="C74" s="11">
        <v>25.65</v>
      </c>
      <c r="D74" s="12" t="s">
        <v>32</v>
      </c>
      <c r="E74" s="11">
        <v>25.65</v>
      </c>
      <c r="F74" s="12" t="s">
        <v>32</v>
      </c>
      <c r="G74" s="30">
        <f t="shared" si="2"/>
        <v>0</v>
      </c>
      <c r="H74" s="4">
        <f t="shared" si="3"/>
        <v>100</v>
      </c>
    </row>
    <row r="75" spans="1:8" ht="45" hidden="1">
      <c r="A75" s="9" t="s">
        <v>33</v>
      </c>
      <c r="B75" s="10" t="s">
        <v>65</v>
      </c>
      <c r="C75" s="11">
        <v>7.75</v>
      </c>
      <c r="D75" s="12" t="s">
        <v>34</v>
      </c>
      <c r="E75" s="11">
        <v>7.75</v>
      </c>
      <c r="F75" s="12" t="s">
        <v>34</v>
      </c>
      <c r="G75" s="30">
        <f t="shared" si="2"/>
        <v>0</v>
      </c>
      <c r="H75" s="4">
        <f t="shared" si="3"/>
        <v>100</v>
      </c>
    </row>
    <row r="76" spans="1:8" ht="11.25" hidden="1">
      <c r="A76" s="9" t="s">
        <v>53</v>
      </c>
      <c r="B76" s="10" t="s">
        <v>65</v>
      </c>
      <c r="C76" s="11">
        <v>300</v>
      </c>
      <c r="D76" s="12" t="s">
        <v>5</v>
      </c>
      <c r="E76" s="11">
        <v>300</v>
      </c>
      <c r="F76" s="12" t="s">
        <v>5</v>
      </c>
      <c r="G76" s="30">
        <f t="shared" si="2"/>
        <v>0</v>
      </c>
      <c r="H76" s="4">
        <f t="shared" si="3"/>
        <v>100</v>
      </c>
    </row>
    <row r="77" spans="1:8" ht="21.75" hidden="1">
      <c r="A77" s="1" t="s">
        <v>8</v>
      </c>
      <c r="B77" s="2" t="s">
        <v>65</v>
      </c>
      <c r="C77" s="3">
        <v>2538.97</v>
      </c>
      <c r="D77" s="4"/>
      <c r="E77" s="3">
        <f>E78+E80+E82+E84+E87</f>
        <v>2415.37</v>
      </c>
      <c r="F77" s="4"/>
      <c r="G77" s="30">
        <f t="shared" si="2"/>
        <v>123.59999999999991</v>
      </c>
      <c r="H77" s="4">
        <f t="shared" si="3"/>
        <v>95.13188418925786</v>
      </c>
    </row>
    <row r="78" spans="1:8" ht="11.25" hidden="1">
      <c r="A78" s="1" t="s">
        <v>22</v>
      </c>
      <c r="B78" s="2" t="s">
        <v>65</v>
      </c>
      <c r="C78" s="3">
        <v>1019.5</v>
      </c>
      <c r="D78" s="4"/>
      <c r="E78" s="3">
        <f>E79</f>
        <v>995.9</v>
      </c>
      <c r="F78" s="4"/>
      <c r="G78" s="30">
        <f t="shared" si="2"/>
        <v>23.600000000000023</v>
      </c>
      <c r="H78" s="4">
        <f t="shared" si="3"/>
        <v>97.6851397743992</v>
      </c>
    </row>
    <row r="79" spans="1:8" ht="11.25" hidden="1">
      <c r="A79" s="9" t="s">
        <v>53</v>
      </c>
      <c r="B79" s="10" t="s">
        <v>65</v>
      </c>
      <c r="C79" s="11">
        <v>1019.5</v>
      </c>
      <c r="D79" s="12" t="s">
        <v>5</v>
      </c>
      <c r="E79" s="11">
        <v>995.9</v>
      </c>
      <c r="F79" s="12" t="s">
        <v>5</v>
      </c>
      <c r="G79" s="30">
        <f t="shared" si="2"/>
        <v>23.600000000000023</v>
      </c>
      <c r="H79" s="4">
        <f t="shared" si="3"/>
        <v>97.6851397743992</v>
      </c>
    </row>
    <row r="80" spans="1:8" ht="11.25" hidden="1">
      <c r="A80" s="1" t="s">
        <v>2</v>
      </c>
      <c r="B80" s="2" t="s">
        <v>65</v>
      </c>
      <c r="C80" s="3">
        <v>860</v>
      </c>
      <c r="D80" s="4"/>
      <c r="E80" s="3">
        <f>E81</f>
        <v>760</v>
      </c>
      <c r="F80" s="4"/>
      <c r="G80" s="30">
        <f t="shared" si="2"/>
        <v>100</v>
      </c>
      <c r="H80" s="4">
        <f t="shared" si="3"/>
        <v>88.37209302325581</v>
      </c>
    </row>
    <row r="81" spans="1:8" ht="11.25" hidden="1">
      <c r="A81" s="9" t="s">
        <v>53</v>
      </c>
      <c r="B81" s="10" t="s">
        <v>65</v>
      </c>
      <c r="C81" s="11">
        <v>860</v>
      </c>
      <c r="D81" s="12" t="s">
        <v>5</v>
      </c>
      <c r="E81" s="11">
        <v>760</v>
      </c>
      <c r="F81" s="12" t="s">
        <v>5</v>
      </c>
      <c r="G81" s="30">
        <f t="shared" si="2"/>
        <v>100</v>
      </c>
      <c r="H81" s="4">
        <f t="shared" si="3"/>
        <v>88.37209302325581</v>
      </c>
    </row>
    <row r="82" spans="1:8" ht="21.75" hidden="1">
      <c r="A82" s="1" t="s">
        <v>18</v>
      </c>
      <c r="B82" s="2" t="s">
        <v>65</v>
      </c>
      <c r="C82" s="3">
        <v>126.55</v>
      </c>
      <c r="D82" s="4"/>
      <c r="E82" s="3">
        <v>126.55</v>
      </c>
      <c r="F82" s="4"/>
      <c r="G82" s="30">
        <f t="shared" si="2"/>
        <v>0</v>
      </c>
      <c r="H82" s="4">
        <f t="shared" si="3"/>
        <v>100</v>
      </c>
    </row>
    <row r="83" spans="1:8" ht="11.25" hidden="1">
      <c r="A83" s="9" t="s">
        <v>53</v>
      </c>
      <c r="B83" s="10" t="s">
        <v>65</v>
      </c>
      <c r="C83" s="11">
        <v>126.55</v>
      </c>
      <c r="D83" s="12" t="s">
        <v>5</v>
      </c>
      <c r="E83" s="11">
        <v>126.55</v>
      </c>
      <c r="F83" s="12" t="s">
        <v>5</v>
      </c>
      <c r="G83" s="30">
        <f t="shared" si="2"/>
        <v>0</v>
      </c>
      <c r="H83" s="4">
        <f t="shared" si="3"/>
        <v>100</v>
      </c>
    </row>
    <row r="84" spans="1:8" ht="21.75" hidden="1">
      <c r="A84" s="1" t="s">
        <v>20</v>
      </c>
      <c r="B84" s="2" t="s">
        <v>65</v>
      </c>
      <c r="C84" s="3">
        <v>121.26</v>
      </c>
      <c r="D84" s="4"/>
      <c r="E84" s="3">
        <v>121.26</v>
      </c>
      <c r="F84" s="4"/>
      <c r="G84" s="30">
        <f t="shared" si="2"/>
        <v>0</v>
      </c>
      <c r="H84" s="4">
        <f t="shared" si="3"/>
        <v>100</v>
      </c>
    </row>
    <row r="85" spans="1:8" ht="11.25" hidden="1">
      <c r="A85" s="9" t="s">
        <v>31</v>
      </c>
      <c r="B85" s="10" t="s">
        <v>65</v>
      </c>
      <c r="C85" s="11">
        <v>93.68</v>
      </c>
      <c r="D85" s="12" t="s">
        <v>32</v>
      </c>
      <c r="E85" s="11">
        <v>93.68</v>
      </c>
      <c r="F85" s="12" t="s">
        <v>32</v>
      </c>
      <c r="G85" s="30">
        <f t="shared" si="2"/>
        <v>0</v>
      </c>
      <c r="H85" s="4">
        <f t="shared" si="3"/>
        <v>100</v>
      </c>
    </row>
    <row r="86" spans="1:8" ht="45" hidden="1">
      <c r="A86" s="9" t="s">
        <v>33</v>
      </c>
      <c r="B86" s="10" t="s">
        <v>65</v>
      </c>
      <c r="C86" s="11">
        <v>27.58</v>
      </c>
      <c r="D86" s="12" t="s">
        <v>34</v>
      </c>
      <c r="E86" s="11">
        <v>27.58</v>
      </c>
      <c r="F86" s="12" t="s">
        <v>34</v>
      </c>
      <c r="G86" s="30">
        <f t="shared" si="2"/>
        <v>0</v>
      </c>
      <c r="H86" s="4">
        <f t="shared" si="3"/>
        <v>100</v>
      </c>
    </row>
    <row r="87" spans="1:8" ht="32.25" hidden="1">
      <c r="A87" s="1" t="s">
        <v>58</v>
      </c>
      <c r="B87" s="2" t="s">
        <v>65</v>
      </c>
      <c r="C87" s="3">
        <v>411.66</v>
      </c>
      <c r="D87" s="4"/>
      <c r="E87" s="3">
        <v>411.66</v>
      </c>
      <c r="F87" s="4"/>
      <c r="G87" s="30">
        <f t="shared" si="2"/>
        <v>0</v>
      </c>
      <c r="H87" s="4">
        <f t="shared" si="3"/>
        <v>100</v>
      </c>
    </row>
    <row r="88" spans="1:8" ht="11.25" hidden="1">
      <c r="A88" s="9" t="s">
        <v>53</v>
      </c>
      <c r="B88" s="10" t="s">
        <v>65</v>
      </c>
      <c r="C88" s="11">
        <v>411.66</v>
      </c>
      <c r="D88" s="12" t="s">
        <v>5</v>
      </c>
      <c r="E88" s="11">
        <v>411.66</v>
      </c>
      <c r="F88" s="12" t="s">
        <v>5</v>
      </c>
      <c r="G88" s="30">
        <f t="shared" si="2"/>
        <v>0</v>
      </c>
      <c r="H88" s="4">
        <f t="shared" si="3"/>
        <v>100</v>
      </c>
    </row>
    <row r="89" spans="1:8" ht="11.25">
      <c r="A89" s="14" t="s">
        <v>88</v>
      </c>
      <c r="B89" s="15" t="s">
        <v>89</v>
      </c>
      <c r="C89" s="16">
        <f>C90</f>
        <v>20.6</v>
      </c>
      <c r="D89" s="17">
        <f>C89/C7*100</f>
        <v>0.17608312491131736</v>
      </c>
      <c r="E89" s="16">
        <f>E90</f>
        <v>20.6</v>
      </c>
      <c r="F89" s="17">
        <f>E89/E7*100</f>
        <v>0.17783609727461863</v>
      </c>
      <c r="G89" s="29">
        <f t="shared" si="2"/>
        <v>0</v>
      </c>
      <c r="H89" s="4">
        <f t="shared" si="3"/>
        <v>100</v>
      </c>
    </row>
    <row r="90" spans="1:8" ht="11.25">
      <c r="A90" s="5" t="s">
        <v>70</v>
      </c>
      <c r="B90" s="6" t="s">
        <v>71</v>
      </c>
      <c r="C90" s="7">
        <v>20.6</v>
      </c>
      <c r="D90" s="8">
        <f>C90/C7*100</f>
        <v>0.17608312491131736</v>
      </c>
      <c r="E90" s="7">
        <v>20.6</v>
      </c>
      <c r="F90" s="8">
        <f>E90/E7*100</f>
        <v>0.17783609727461863</v>
      </c>
      <c r="G90" s="30">
        <f t="shared" si="2"/>
        <v>0</v>
      </c>
      <c r="H90" s="8">
        <f t="shared" si="3"/>
        <v>100</v>
      </c>
    </row>
    <row r="91" spans="1:8" ht="21.75" hidden="1">
      <c r="A91" s="1" t="s">
        <v>8</v>
      </c>
      <c r="B91" s="2" t="s">
        <v>71</v>
      </c>
      <c r="C91" s="3">
        <v>24.01</v>
      </c>
      <c r="D91" s="4"/>
      <c r="E91" s="3">
        <f>E92+E94</f>
        <v>20.61</v>
      </c>
      <c r="F91" s="4"/>
      <c r="G91" s="30">
        <f t="shared" si="2"/>
        <v>3.400000000000002</v>
      </c>
      <c r="H91" s="4">
        <f t="shared" si="3"/>
        <v>85.83923365264472</v>
      </c>
    </row>
    <row r="92" spans="1:8" ht="21.75" hidden="1">
      <c r="A92" s="1" t="s">
        <v>43</v>
      </c>
      <c r="B92" s="2" t="s">
        <v>71</v>
      </c>
      <c r="C92" s="3">
        <v>14.11</v>
      </c>
      <c r="D92" s="4"/>
      <c r="E92" s="3">
        <v>14.11</v>
      </c>
      <c r="F92" s="4"/>
      <c r="G92" s="30">
        <f t="shared" si="2"/>
        <v>0</v>
      </c>
      <c r="H92" s="4">
        <f t="shared" si="3"/>
        <v>100</v>
      </c>
    </row>
    <row r="93" spans="1:8" ht="11.25" hidden="1">
      <c r="A93" s="9" t="s">
        <v>53</v>
      </c>
      <c r="B93" s="10" t="s">
        <v>71</v>
      </c>
      <c r="C93" s="11">
        <v>14.11</v>
      </c>
      <c r="D93" s="12" t="s">
        <v>5</v>
      </c>
      <c r="E93" s="11">
        <v>14.11</v>
      </c>
      <c r="F93" s="12" t="s">
        <v>5</v>
      </c>
      <c r="G93" s="30">
        <f t="shared" si="2"/>
        <v>0</v>
      </c>
      <c r="H93" s="4">
        <f t="shared" si="3"/>
        <v>100</v>
      </c>
    </row>
    <row r="94" spans="1:8" ht="21.75" hidden="1">
      <c r="A94" s="1" t="s">
        <v>6</v>
      </c>
      <c r="B94" s="2" t="s">
        <v>71</v>
      </c>
      <c r="C94" s="3">
        <v>9.9</v>
      </c>
      <c r="D94" s="4"/>
      <c r="E94" s="3">
        <f>E95</f>
        <v>6.5</v>
      </c>
      <c r="F94" s="4"/>
      <c r="G94" s="30">
        <f t="shared" si="2"/>
        <v>3.4000000000000004</v>
      </c>
      <c r="H94" s="4">
        <f t="shared" si="3"/>
        <v>65.65656565656566</v>
      </c>
    </row>
    <row r="95" spans="1:8" ht="11.25" hidden="1">
      <c r="A95" s="9" t="s">
        <v>53</v>
      </c>
      <c r="B95" s="10" t="s">
        <v>71</v>
      </c>
      <c r="C95" s="11">
        <v>9.9</v>
      </c>
      <c r="D95" s="12" t="s">
        <v>5</v>
      </c>
      <c r="E95" s="11">
        <v>6.5</v>
      </c>
      <c r="F95" s="12" t="s">
        <v>5</v>
      </c>
      <c r="G95" s="30">
        <f t="shared" si="2"/>
        <v>3.4000000000000004</v>
      </c>
      <c r="H95" s="4">
        <f t="shared" si="3"/>
        <v>65.65656565656566</v>
      </c>
    </row>
    <row r="96" spans="1:8" ht="11.25">
      <c r="A96" s="14" t="s">
        <v>90</v>
      </c>
      <c r="B96" s="15" t="s">
        <v>91</v>
      </c>
      <c r="C96" s="16">
        <f>C97</f>
        <v>385.7</v>
      </c>
      <c r="D96" s="17">
        <f>C96/C7*100</f>
        <v>3.296857343606558</v>
      </c>
      <c r="E96" s="16">
        <f>E97</f>
        <v>385.7</v>
      </c>
      <c r="F96" s="17">
        <f>E96/E7*100</f>
        <v>3.329678772758272</v>
      </c>
      <c r="G96" s="29">
        <f t="shared" si="2"/>
        <v>0</v>
      </c>
      <c r="H96" s="4">
        <f t="shared" si="3"/>
        <v>100</v>
      </c>
    </row>
    <row r="97" spans="1:8" ht="11.25">
      <c r="A97" s="5" t="s">
        <v>72</v>
      </c>
      <c r="B97" s="6" t="s">
        <v>73</v>
      </c>
      <c r="C97" s="7">
        <v>385.7</v>
      </c>
      <c r="D97" s="8">
        <f>C97/C7*100</f>
        <v>3.296857343606558</v>
      </c>
      <c r="E97" s="7">
        <v>385.7</v>
      </c>
      <c r="F97" s="8">
        <f>E97/E7*100</f>
        <v>3.329678772758272</v>
      </c>
      <c r="G97" s="30">
        <f t="shared" si="2"/>
        <v>0</v>
      </c>
      <c r="H97" s="8">
        <f t="shared" si="3"/>
        <v>100</v>
      </c>
    </row>
    <row r="98" spans="1:8" ht="21.75" hidden="1">
      <c r="A98" s="1" t="s">
        <v>8</v>
      </c>
      <c r="B98" s="2" t="s">
        <v>73</v>
      </c>
      <c r="C98" s="3">
        <v>385.7</v>
      </c>
      <c r="D98" s="4"/>
      <c r="E98" s="3">
        <v>385.7</v>
      </c>
      <c r="F98" s="4"/>
      <c r="G98" s="30">
        <f t="shared" si="2"/>
        <v>0</v>
      </c>
      <c r="H98" s="4">
        <f t="shared" si="3"/>
        <v>100</v>
      </c>
    </row>
    <row r="99" spans="1:8" ht="21.75" hidden="1">
      <c r="A99" s="1" t="s">
        <v>35</v>
      </c>
      <c r="B99" s="2" t="s">
        <v>73</v>
      </c>
      <c r="C99" s="3">
        <v>385.7</v>
      </c>
      <c r="D99" s="4"/>
      <c r="E99" s="3">
        <v>385.7</v>
      </c>
      <c r="F99" s="4"/>
      <c r="G99" s="30">
        <f t="shared" si="2"/>
        <v>0</v>
      </c>
      <c r="H99" s="4">
        <f t="shared" si="3"/>
        <v>100</v>
      </c>
    </row>
    <row r="100" spans="1:8" ht="11.25" hidden="1">
      <c r="A100" s="9" t="s">
        <v>23</v>
      </c>
      <c r="B100" s="10" t="s">
        <v>73</v>
      </c>
      <c r="C100" s="11">
        <v>385.7</v>
      </c>
      <c r="D100" s="12" t="s">
        <v>24</v>
      </c>
      <c r="E100" s="11">
        <v>385.7</v>
      </c>
      <c r="F100" s="12" t="s">
        <v>24</v>
      </c>
      <c r="G100" s="30">
        <f t="shared" si="2"/>
        <v>0</v>
      </c>
      <c r="H100" s="4">
        <f t="shared" si="3"/>
        <v>100</v>
      </c>
    </row>
    <row r="101" spans="1:8" ht="11.25">
      <c r="A101" s="14" t="s">
        <v>92</v>
      </c>
      <c r="B101" s="15" t="s">
        <v>93</v>
      </c>
      <c r="C101" s="16">
        <f>C102</f>
        <v>3.78</v>
      </c>
      <c r="D101" s="18">
        <f>C101/C7*100</f>
        <v>0.03231039864877571</v>
      </c>
      <c r="E101" s="16">
        <f>E102</f>
        <v>3.78</v>
      </c>
      <c r="F101" s="18">
        <f>E101/E7*100</f>
        <v>0.032632060567866904</v>
      </c>
      <c r="G101" s="29">
        <f t="shared" si="2"/>
        <v>0</v>
      </c>
      <c r="H101" s="4">
        <f t="shared" si="3"/>
        <v>100</v>
      </c>
    </row>
    <row r="102" spans="1:8" ht="11.25">
      <c r="A102" s="5" t="s">
        <v>74</v>
      </c>
      <c r="B102" s="6" t="s">
        <v>75</v>
      </c>
      <c r="C102" s="7">
        <v>3.78</v>
      </c>
      <c r="D102" s="19">
        <f>C102/C7*100</f>
        <v>0.03231039864877571</v>
      </c>
      <c r="E102" s="7">
        <v>3.78</v>
      </c>
      <c r="F102" s="19">
        <f>E102/E7*100</f>
        <v>0.032632060567866904</v>
      </c>
      <c r="G102" s="30">
        <f t="shared" si="2"/>
        <v>0</v>
      </c>
      <c r="H102" s="8">
        <f t="shared" si="3"/>
        <v>100</v>
      </c>
    </row>
    <row r="103" spans="1:8" ht="11.25" hidden="1">
      <c r="A103" s="1" t="s">
        <v>36</v>
      </c>
      <c r="B103" s="2" t="s">
        <v>75</v>
      </c>
      <c r="C103" s="3">
        <v>3.78</v>
      </c>
      <c r="D103" s="20"/>
      <c r="E103" s="3">
        <v>3.78</v>
      </c>
      <c r="H103" s="4">
        <f t="shared" si="3"/>
        <v>100</v>
      </c>
    </row>
    <row r="104" spans="1:8" ht="11.25" hidden="1">
      <c r="A104" s="9" t="s">
        <v>53</v>
      </c>
      <c r="B104" s="10" t="s">
        <v>75</v>
      </c>
      <c r="C104" s="11">
        <v>3.78</v>
      </c>
      <c r="D104" s="21" t="s">
        <v>5</v>
      </c>
      <c r="E104" s="11">
        <v>3.78</v>
      </c>
      <c r="H104" s="4">
        <f t="shared" si="3"/>
        <v>100</v>
      </c>
    </row>
    <row r="105" spans="1:8" ht="11.25" hidden="1">
      <c r="A105" s="1" t="s">
        <v>36</v>
      </c>
      <c r="B105" s="2" t="s">
        <v>75</v>
      </c>
      <c r="C105" s="3">
        <v>3.78</v>
      </c>
      <c r="D105" s="20"/>
      <c r="E105" s="3">
        <v>3.78</v>
      </c>
      <c r="H105" s="4">
        <f t="shared" si="3"/>
        <v>100</v>
      </c>
    </row>
    <row r="106" spans="1:8" ht="11.25" hidden="1">
      <c r="A106" s="9" t="s">
        <v>53</v>
      </c>
      <c r="B106" s="10" t="s">
        <v>75</v>
      </c>
      <c r="C106" s="11">
        <v>3.78</v>
      </c>
      <c r="D106" s="21" t="s">
        <v>5</v>
      </c>
      <c r="E106" s="11">
        <v>3.78</v>
      </c>
      <c r="H106" s="4">
        <f t="shared" si="3"/>
        <v>100</v>
      </c>
    </row>
    <row r="107" ht="11.25">
      <c r="A107" s="22"/>
    </row>
    <row r="108" spans="1:5" ht="11.25">
      <c r="A108" s="22"/>
      <c r="C108" s="27"/>
      <c r="D108" s="27"/>
      <c r="E108" s="27"/>
    </row>
    <row r="109" spans="1:3" ht="11.25">
      <c r="A109" s="22"/>
      <c r="C109" s="27"/>
    </row>
    <row r="110" ht="11.25">
      <c r="A110" s="22"/>
    </row>
    <row r="111" ht="11.25">
      <c r="A111" s="22"/>
    </row>
    <row r="112" ht="11.25">
      <c r="A112" s="22"/>
    </row>
    <row r="113" ht="11.25">
      <c r="A113" s="22"/>
    </row>
    <row r="114" ht="11.25">
      <c r="A114" s="22"/>
    </row>
    <row r="115" ht="11.25">
      <c r="A115" s="22"/>
    </row>
    <row r="116" ht="11.25">
      <c r="A116" s="22"/>
    </row>
    <row r="117" ht="11.25">
      <c r="A117" s="22"/>
    </row>
    <row r="118" ht="11.25">
      <c r="A118" s="22"/>
    </row>
    <row r="119" ht="11.25">
      <c r="A119" s="22"/>
    </row>
    <row r="120" ht="11.25">
      <c r="A120" s="22"/>
    </row>
    <row r="121" ht="11.25">
      <c r="A121" s="22"/>
    </row>
    <row r="122" ht="11.25">
      <c r="A122" s="22"/>
    </row>
    <row r="123" ht="11.25">
      <c r="A123" s="22"/>
    </row>
    <row r="124" ht="11.25">
      <c r="A124" s="22"/>
    </row>
    <row r="125" ht="11.25">
      <c r="A125" s="22"/>
    </row>
    <row r="126" ht="11.25">
      <c r="A126" s="22"/>
    </row>
    <row r="127" ht="11.25">
      <c r="A127" s="22"/>
    </row>
    <row r="128" ht="11.25">
      <c r="A128" s="22"/>
    </row>
    <row r="129" ht="11.25">
      <c r="A129" s="22"/>
    </row>
    <row r="130" ht="11.25">
      <c r="A130" s="22"/>
    </row>
    <row r="131" ht="11.25">
      <c r="A131" s="22"/>
    </row>
    <row r="132" ht="11.25">
      <c r="A132" s="22"/>
    </row>
    <row r="133" ht="11.25">
      <c r="A133" s="22"/>
    </row>
    <row r="134" ht="11.25">
      <c r="A134" s="22"/>
    </row>
    <row r="135" ht="11.25">
      <c r="A135" s="22"/>
    </row>
    <row r="136" ht="11.25">
      <c r="A136" s="22"/>
    </row>
    <row r="137" ht="11.25">
      <c r="A137" s="22"/>
    </row>
    <row r="138" ht="11.25">
      <c r="A138" s="22"/>
    </row>
    <row r="139" ht="11.25">
      <c r="A139" s="22"/>
    </row>
    <row r="140" ht="11.25">
      <c r="A140" s="2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2020-03-16T07:29:32Z</cp:lastPrinted>
  <dcterms:created xsi:type="dcterms:W3CDTF">2002-03-11T10:22:12Z</dcterms:created>
  <dcterms:modified xsi:type="dcterms:W3CDTF">2022-04-18T10:01:42Z</dcterms:modified>
  <cp:category/>
  <cp:version/>
  <cp:contentType/>
  <cp:contentStatus/>
</cp:coreProperties>
</file>